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Station Plan" sheetId="2" state="visible" r:id="rId2"/>
    <sheet xmlns:r="http://schemas.openxmlformats.org/officeDocument/2006/relationships" name="Execution Register" sheetId="3" state="visible" r:id="rId3"/>
    <sheet xmlns:r="http://schemas.openxmlformats.org/officeDocument/2006/relationships" name="Instructions" sheetId="4" state="visible" r:id="rId4"/>
  </sheets>
  <definedNames>
    <definedName name="_xlnm._FilterDatabase" localSheetId="1" hidden="1">'Station Plan'!$A$5:$T$105</definedName>
    <definedName name="_xlnm._FilterDatabase" localSheetId="2" hidden="1">'Execution Register'!$A$5:$R$105</definedName>
  </definedNames>
  <calcPr calcId="124519" calcMode="auto" fullCalcOnLoad="1" forceFullCalc="1"/>
</workbook>
</file>

<file path=xl/styles.xml><?xml version="1.0" encoding="utf-8"?>
<styleSheet xmlns="http://schemas.openxmlformats.org/spreadsheetml/2006/main">
  <numFmts count="2">
    <numFmt numFmtId="164" formatCode="m/d/Y"/>
    <numFmt numFmtId="165" formatCode="0.00;[Red]-0.00"/>
  </numFmts>
  <fonts count="8">
    <font>
      <name val="Calibri"/>
      <family val="2"/>
      <color theme="1"/>
      <sz val="11"/>
      <scheme val="minor"/>
    </font>
    <font>
      <name val="Calibri"/>
      <b val="1"/>
      <color rgb="FFFFFFFF"/>
      <sz val="16"/>
    </font>
    <font>
      <name val="Calibri"/>
      <i val="1"/>
      <color rgb="FF1D2B36"/>
      <sz val="10"/>
    </font>
    <font>
      <name val="Calibri"/>
      <color rgb="FF1D2B36"/>
      <sz val="10"/>
    </font>
    <font>
      <name val="Calibri"/>
      <b val="1"/>
      <color rgb="FFFFFFFF"/>
      <sz val="11"/>
    </font>
    <font>
      <name val="Calibri"/>
      <b val="1"/>
      <color rgb="FF1D2B36"/>
      <sz val="10"/>
    </font>
    <font>
      <name val="Calibri"/>
      <b val="1"/>
      <color rgb="FF1D2B36"/>
      <sz val="14"/>
    </font>
    <font>
      <name val="Calibri"/>
      <b val="1"/>
      <color rgb="FFFFFFFF"/>
      <sz val="10"/>
    </font>
  </fonts>
  <fills count="10">
    <fill>
      <patternFill/>
    </fill>
    <fill>
      <patternFill patternType="gray125"/>
    </fill>
    <fill>
      <patternFill patternType="solid">
        <fgColor rgb="FF1D2B36"/>
      </patternFill>
    </fill>
    <fill>
      <patternFill patternType="solid">
        <fgColor rgb="FFF7F4ED"/>
      </patternFill>
    </fill>
    <fill>
      <patternFill patternType="solid">
        <fgColor rgb="FF1F6B6D"/>
      </patternFill>
    </fill>
    <fill>
      <patternFill patternType="solid">
        <fgColor rgb="FFDCE7DF"/>
      </patternFill>
    </fill>
    <fill>
      <patternFill patternType="solid">
        <fgColor rgb="FFD9EAF7"/>
      </patternFill>
    </fill>
    <fill>
      <patternFill patternType="solid">
        <fgColor rgb="FF345B63"/>
      </patternFill>
    </fill>
    <fill>
      <patternFill patternType="solid">
        <fgColor rgb="FFE7F0EA"/>
      </patternFill>
    </fill>
    <fill>
      <patternFill patternType="solid">
        <fgColor rgb="FFFFF2CC"/>
      </patternFill>
    </fill>
  </fills>
  <borders count="6">
    <border>
      <left/>
      <right/>
      <top/>
      <bottom/>
      <diagonal/>
    </border>
    <border>
      <left style="thin">
        <color rgb="FF9AA7AD"/>
      </left>
      <right style="thin">
        <color rgb="FF9AA7AD"/>
      </right>
      <top style="thin">
        <color rgb="FF9AA7AD"/>
      </top>
      <bottom style="thin">
        <color rgb="FF9AA7AD"/>
      </bottom>
    </border>
    <border>
      <left/>
      <right/>
      <top style="thin">
        <color rgb="FF9AA7AD"/>
      </top>
      <bottom/>
      <diagonal/>
    </border>
    <border>
      <left/>
      <right style="thin">
        <color rgb="FF9AA7AD"/>
      </right>
      <top style="thin">
        <color rgb="FF9AA7AD"/>
      </top>
      <bottom/>
      <diagonal/>
    </border>
    <border>
      <left/>
      <right/>
      <top style="thin">
        <color rgb="FF9AA7AD"/>
      </top>
      <bottom style="thin">
        <color rgb="FF9AA7AD"/>
      </bottom>
      <diagonal/>
    </border>
    <border>
      <left/>
      <right style="thin">
        <color rgb="FF9AA7AD"/>
      </right>
      <top style="thin">
        <color rgb="FF9AA7AD"/>
      </top>
      <bottom style="thin">
        <color rgb="FF9AA7AD"/>
      </bottom>
      <diagonal/>
    </border>
  </borders>
  <cellStyleXfs count="1">
    <xf numFmtId="0" fontId="0" fillId="0" borderId="0"/>
  </cellStyleXfs>
  <cellXfs count="25">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3" fillId="3"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5" borderId="1" applyAlignment="1" pivotButton="0" quotePrefix="0" xfId="0">
      <alignment horizontal="left" vertical="center" wrapText="1"/>
    </xf>
    <xf numFmtId="1" fontId="6" fillId="6" borderId="1" applyAlignment="1" pivotButton="0" quotePrefix="0" xfId="0">
      <alignment horizontal="center" vertical="center" wrapText="1"/>
    </xf>
    <xf numFmtId="0" fontId="3" fillId="3" borderId="1" applyAlignment="1" pivotButton="0" quotePrefix="0" xfId="0">
      <alignment horizontal="left" vertical="top" wrapText="1"/>
    </xf>
    <xf numFmtId="0" fontId="7" fillId="7" borderId="1" applyAlignment="1" pivotButton="0" quotePrefix="0" xfId="0">
      <alignment horizontal="center" vertical="center" wrapText="1"/>
    </xf>
    <xf numFmtId="0" fontId="3" fillId="8" borderId="1" applyAlignment="1" pivotButton="0" quotePrefix="0" xfId="0">
      <alignment horizontal="center" vertical="center" wrapText="1"/>
    </xf>
    <xf numFmtId="0" fontId="3" fillId="8" borderId="1" applyAlignment="1" pivotButton="0" quotePrefix="0" xfId="0">
      <alignment horizontal="left" vertical="center" wrapText="1"/>
    </xf>
    <xf numFmtId="164" fontId="3" fillId="8" borderId="1" applyAlignment="1" pivotButton="0" quotePrefix="0" xfId="0">
      <alignment horizontal="left" vertical="center" wrapText="1"/>
    </xf>
    <xf numFmtId="0" fontId="3" fillId="6" borderId="1" applyAlignment="1" pivotButton="0" quotePrefix="0" xfId="0">
      <alignment horizontal="center" vertical="center" wrapText="1"/>
    </xf>
    <xf numFmtId="164" fontId="3" fillId="9" borderId="1" applyAlignment="1" applyProtection="1" pivotButton="0" quotePrefix="0" xfId="0">
      <alignment horizontal="left" vertical="center" wrapText="1"/>
      <protection locked="0" hidden="0"/>
    </xf>
    <xf numFmtId="0" fontId="3" fillId="9" borderId="1" applyAlignment="1" applyProtection="1" pivotButton="0" quotePrefix="0" xfId="0">
      <alignment horizontal="left" vertical="center" wrapText="1"/>
      <protection locked="0" hidden="0"/>
    </xf>
    <xf numFmtId="165" fontId="3" fillId="9" borderId="1" applyAlignment="1" applyProtection="1" pivotButton="0" quotePrefix="0" xfId="0">
      <alignment horizontal="left" vertical="center" wrapText="1"/>
      <protection locked="0" hidden="0"/>
    </xf>
    <xf numFmtId="165" fontId="3" fillId="6" borderId="1" applyAlignment="1" pivotButton="0" quotePrefix="0" xfId="0">
      <alignment horizontal="left" vertical="center" wrapText="1"/>
    </xf>
    <xf numFmtId="0" fontId="3" fillId="6" borderId="1" applyAlignment="1" pivotButton="0" quotePrefix="0" xfId="0">
      <alignment horizontal="left" vertical="center" wrapText="1"/>
    </xf>
    <xf numFmtId="165" fontId="3" fillId="8" borderId="1" applyAlignment="1" pivotButton="0" quotePrefix="0" xfId="0">
      <alignment horizontal="left" vertical="center" wrapText="1"/>
    </xf>
    <xf numFmtId="0" fontId="4" fillId="4" borderId="1" applyAlignment="1" pivotButton="0" quotePrefix="0" xfId="0">
      <alignment horizontal="left" vertical="top" wrapText="1"/>
    </xf>
    <xf numFmtId="0" fontId="0" fillId="0" borderId="4" pivotButton="0" quotePrefix="0" xfId="0"/>
    <xf numFmtId="0" fontId="0" fillId="0" borderId="5" pivotButton="0" quotePrefix="0" xfId="0"/>
    <xf numFmtId="165" fontId="3" fillId="9" borderId="1" applyAlignment="1" applyProtection="1" pivotButton="0" quotePrefix="0" xfId="0">
      <alignment horizontal="left" vertical="center" wrapText="1"/>
      <protection locked="0" hidden="0"/>
    </xf>
    <xf numFmtId="165" fontId="3" fillId="6" borderId="1" applyAlignment="1" pivotButton="0" quotePrefix="0" xfId="0">
      <alignment horizontal="left" vertical="center" wrapText="1"/>
    </xf>
    <xf numFmtId="165" fontId="3" fillId="8" borderId="1" applyAlignment="1" pivotButton="0" quotePrefix="0" xfId="0">
      <alignment horizontal="left" vertical="center" wrapText="1"/>
    </xf>
  </cellXfs>
  <cellStyles count="1">
    <cellStyle name="Normal" xfId="0" builtinId="0" hidden="0"/>
  </cellStyles>
  <dxfs count="2">
    <dxf>
      <fill>
        <patternFill patternType="solid">
          <fgColor rgb="FFF4CCCC"/>
        </patternFill>
      </fill>
    </dxf>
    <dxf>
      <fill>
        <patternFill patternType="solid">
          <fgColor rgb="FF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showGridLines="0" workbookViewId="0">
      <selection activeCell="A1" sqref="A1"/>
    </sheetView>
  </sheetViews>
  <sheetFormatPr baseColWidth="8" defaultRowHeight="15"/>
  <cols>
    <col width="14" customWidth="1" min="1" max="1"/>
    <col width="23" customWidth="1" min="2" max="2"/>
    <col width="18" customWidth="1" min="3" max="3"/>
    <col width="28" customWidth="1" min="4" max="4"/>
    <col width="22" customWidth="1" min="5" max="5"/>
    <col width="17" customWidth="1" min="6" max="6"/>
    <col width="42" customWidth="1" min="7" max="7"/>
    <col width="15" customWidth="1" min="8" max="8"/>
  </cols>
  <sheetData>
    <row r="1" ht="26" customHeight="1">
      <c r="A1" s="1" t="inlineStr">
        <is>
          <t>Production Line Balance</t>
        </is>
      </c>
      <c r="B1" s="20" t="n"/>
      <c r="C1" s="20" t="n"/>
      <c r="D1" s="20" t="n"/>
      <c r="E1" s="20" t="n"/>
      <c r="F1" s="20" t="n"/>
      <c r="G1" s="20" t="n"/>
      <c r="H1" s="21" t="n"/>
    </row>
    <row r="2" ht="20" customHeight="1">
      <c r="A2" s="2" t="inlineStr">
        <is>
          <t>Assembly station planning, execution register, and open exception list</t>
        </is>
      </c>
      <c r="B2" s="20" t="n"/>
      <c r="C2" s="20" t="n"/>
      <c r="D2" s="20" t="n"/>
      <c r="E2" s="20" t="n"/>
      <c r="F2" s="20" t="n"/>
      <c r="G2" s="20" t="n"/>
      <c r="H2" s="21" t="n"/>
    </row>
    <row r="3" ht="30" customHeight="1">
      <c r="A3" s="3" t="inlineStr">
        <is>
          <t>Enter or replace yellow cells on the Station Plan sheet. Dashboard and Execution Register results update from those entries.</t>
        </is>
      </c>
      <c r="B3" s="20" t="n"/>
      <c r="C3" s="20" t="n"/>
      <c r="D3" s="20" t="n"/>
      <c r="E3" s="20" t="n"/>
      <c r="F3" s="20" t="n"/>
      <c r="G3" s="20" t="n"/>
      <c r="H3" s="21" t="n"/>
    </row>
    <row r="4"/>
    <row r="5" ht="22" customHeight="1">
      <c r="A5" s="4" t="inlineStr">
        <is>
          <t>Current Output Snapshot</t>
        </is>
      </c>
      <c r="B5" s="20" t="n"/>
      <c r="C5" s="20" t="n"/>
      <c r="D5" s="20" t="n"/>
      <c r="E5" s="20" t="n"/>
      <c r="F5" s="20" t="n"/>
      <c r="G5" s="20" t="n"/>
      <c r="H5" s="21" t="n"/>
    </row>
    <row r="6" ht="32" customHeight="1">
      <c r="A6" s="5" t="inlineStr">
        <is>
          <t>Registered station records</t>
        </is>
      </c>
      <c r="B6" s="6">
        <f>COUNTIF('Station Plan'!$R$6:$R$105,"Included")</f>
        <v/>
      </c>
      <c r="C6" s="5" t="inlineStr">
        <is>
          <t>Open exceptions</t>
        </is>
      </c>
      <c r="D6" s="6">
        <f>COUNTIF('Station Plan'!$P$6:$P$105,"Open Exception")</f>
        <v/>
      </c>
      <c r="E6" s="5" t="inlineStr">
        <is>
          <t>Status progression needs review</t>
        </is>
      </c>
      <c r="F6" s="6">
        <f>COUNTIF('Station Plan'!$N$6:$N$105,"Needs review")</f>
        <v/>
      </c>
      <c r="G6" s="5" t="inlineStr">
        <is>
          <t>Current status: Complete</t>
        </is>
      </c>
      <c r="H6" s="6">
        <f>COUNTIF('Station Plan'!$M$6:$M$105,"Complete")</f>
        <v/>
      </c>
    </row>
    <row r="7"/>
    <row r="8"/>
    <row r="9"/>
    <row r="10" ht="22" customHeight="1">
      <c r="A10" s="4" t="inlineStr">
        <is>
          <t>Open Exception List</t>
        </is>
      </c>
      <c r="B10" s="20" t="n"/>
      <c r="C10" s="20" t="n"/>
      <c r="D10" s="20" t="n"/>
      <c r="E10" s="20" t="n"/>
      <c r="F10" s="20" t="n"/>
      <c r="G10" s="21" t="n"/>
    </row>
    <row r="11" ht="42" customHeight="1">
      <c r="A11" s="7" t="inlineStr">
        <is>
          <t>An open exception appears when status progression needs review or when entered planned and actual quantities or times do not match. The list shows the first 10 open exceptions in Station Plan order.</t>
        </is>
      </c>
      <c r="B11" s="20" t="n"/>
      <c r="C11" s="20" t="n"/>
      <c r="D11" s="20" t="n"/>
      <c r="E11" s="20" t="n"/>
      <c r="F11" s="20" t="n"/>
      <c r="G11" s="21" t="n"/>
    </row>
    <row r="12"/>
    <row r="13" ht="34" customHeight="1">
      <c r="A13" s="8" t="inlineStr">
        <is>
          <t>Exception No.</t>
        </is>
      </c>
      <c r="B13" s="8" t="inlineStr">
        <is>
          <t>Assembly Station Identifier</t>
        </is>
      </c>
      <c r="C13" s="8" t="inlineStr">
        <is>
          <t>Reporting Period</t>
        </is>
      </c>
      <c r="D13" s="8" t="inlineStr">
        <is>
          <t>Owner or Responsible Role</t>
        </is>
      </c>
      <c r="E13" s="8" t="inlineStr">
        <is>
          <t>Work Order or Run ID</t>
        </is>
      </c>
      <c r="F13" s="8" t="inlineStr">
        <is>
          <t>Current Status</t>
        </is>
      </c>
      <c r="G13" s="8" t="inlineStr">
        <is>
          <t>Exception Detail</t>
        </is>
      </c>
    </row>
    <row r="14" ht="30" customHeight="1">
      <c r="A14" s="9">
        <f>IF(ROWS($A$14:A14)&lt;=COUNTIF('Station Plan'!$P$6:$P$105,"Open Exception"),ROWS($A$14:A14),"")</f>
        <v/>
      </c>
      <c r="B14" s="10">
        <f>IF($A14="","",IFERROR(INDEX('Station Plan'!$C$6:$C$105,MATCH($A14,'Station Plan'!$T$6:$T$105,0)),""))</f>
        <v/>
      </c>
      <c r="C14" s="11">
        <f>IF($A14="","",IFERROR(INDEX('Station Plan'!$B$6:$B$105,MATCH($A14,'Station Plan'!$T$6:$T$105,0)),""))</f>
        <v/>
      </c>
      <c r="D14" s="10">
        <f>IF($A14="","",IFERROR(INDEX('Station Plan'!$D$6:$D$105,MATCH($A14,'Station Plan'!$T$6:$T$105,0)),""))</f>
        <v/>
      </c>
      <c r="E14" s="10">
        <f>IF($A14="","",IFERROR(INDEX('Station Plan'!$E$6:$E$105,MATCH($A14,'Station Plan'!$T$6:$T$105,0)),""))</f>
        <v/>
      </c>
      <c r="F14" s="10">
        <f>IF($A14="","",IFERROR(INDEX('Station Plan'!$M$6:$M$105,MATCH($A14,'Station Plan'!$T$6:$T$105,0)),""))</f>
        <v/>
      </c>
      <c r="G14" s="10">
        <f>IF($A14="","",IFERROR(INDEX('Station Plan'!$Q$6:$Q$105,MATCH($A14,'Station Plan'!$T$6:$T$105,0)),""))</f>
        <v/>
      </c>
    </row>
    <row r="15" ht="30" customHeight="1">
      <c r="A15" s="9">
        <f>IF(ROWS($A$14:A15)&lt;=COUNTIF('Station Plan'!$P$6:$P$105,"Open Exception"),ROWS($A$14:A15),"")</f>
        <v/>
      </c>
      <c r="B15" s="10">
        <f>IF($A15="","",IFERROR(INDEX('Station Plan'!$C$6:$C$105,MATCH($A15,'Station Plan'!$T$6:$T$105,0)),""))</f>
        <v/>
      </c>
      <c r="C15" s="11">
        <f>IF($A15="","",IFERROR(INDEX('Station Plan'!$B$6:$B$105,MATCH($A15,'Station Plan'!$T$6:$T$105,0)),""))</f>
        <v/>
      </c>
      <c r="D15" s="10">
        <f>IF($A15="","",IFERROR(INDEX('Station Plan'!$D$6:$D$105,MATCH($A15,'Station Plan'!$T$6:$T$105,0)),""))</f>
        <v/>
      </c>
      <c r="E15" s="10">
        <f>IF($A15="","",IFERROR(INDEX('Station Plan'!$E$6:$E$105,MATCH($A15,'Station Plan'!$T$6:$T$105,0)),""))</f>
        <v/>
      </c>
      <c r="F15" s="10">
        <f>IF($A15="","",IFERROR(INDEX('Station Plan'!$M$6:$M$105,MATCH($A15,'Station Plan'!$T$6:$T$105,0)),""))</f>
        <v/>
      </c>
      <c r="G15" s="10">
        <f>IF($A15="","",IFERROR(INDEX('Station Plan'!$Q$6:$Q$105,MATCH($A15,'Station Plan'!$T$6:$T$105,0)),""))</f>
        <v/>
      </c>
    </row>
    <row r="16" ht="30" customHeight="1">
      <c r="A16" s="9">
        <f>IF(ROWS($A$14:A16)&lt;=COUNTIF('Station Plan'!$P$6:$P$105,"Open Exception"),ROWS($A$14:A16),"")</f>
        <v/>
      </c>
      <c r="B16" s="10">
        <f>IF($A16="","",IFERROR(INDEX('Station Plan'!$C$6:$C$105,MATCH($A16,'Station Plan'!$T$6:$T$105,0)),""))</f>
        <v/>
      </c>
      <c r="C16" s="11">
        <f>IF($A16="","",IFERROR(INDEX('Station Plan'!$B$6:$B$105,MATCH($A16,'Station Plan'!$T$6:$T$105,0)),""))</f>
        <v/>
      </c>
      <c r="D16" s="10">
        <f>IF($A16="","",IFERROR(INDEX('Station Plan'!$D$6:$D$105,MATCH($A16,'Station Plan'!$T$6:$T$105,0)),""))</f>
        <v/>
      </c>
      <c r="E16" s="10">
        <f>IF($A16="","",IFERROR(INDEX('Station Plan'!$E$6:$E$105,MATCH($A16,'Station Plan'!$T$6:$T$105,0)),""))</f>
        <v/>
      </c>
      <c r="F16" s="10">
        <f>IF($A16="","",IFERROR(INDEX('Station Plan'!$M$6:$M$105,MATCH($A16,'Station Plan'!$T$6:$T$105,0)),""))</f>
        <v/>
      </c>
      <c r="G16" s="10">
        <f>IF($A16="","",IFERROR(INDEX('Station Plan'!$Q$6:$Q$105,MATCH($A16,'Station Plan'!$T$6:$T$105,0)),""))</f>
        <v/>
      </c>
    </row>
    <row r="17" ht="30" customHeight="1">
      <c r="A17" s="9">
        <f>IF(ROWS($A$14:A17)&lt;=COUNTIF('Station Plan'!$P$6:$P$105,"Open Exception"),ROWS($A$14:A17),"")</f>
        <v/>
      </c>
      <c r="B17" s="10">
        <f>IF($A17="","",IFERROR(INDEX('Station Plan'!$C$6:$C$105,MATCH($A17,'Station Plan'!$T$6:$T$105,0)),""))</f>
        <v/>
      </c>
      <c r="C17" s="11">
        <f>IF($A17="","",IFERROR(INDEX('Station Plan'!$B$6:$B$105,MATCH($A17,'Station Plan'!$T$6:$T$105,0)),""))</f>
        <v/>
      </c>
      <c r="D17" s="10">
        <f>IF($A17="","",IFERROR(INDEX('Station Plan'!$D$6:$D$105,MATCH($A17,'Station Plan'!$T$6:$T$105,0)),""))</f>
        <v/>
      </c>
      <c r="E17" s="10">
        <f>IF($A17="","",IFERROR(INDEX('Station Plan'!$E$6:$E$105,MATCH($A17,'Station Plan'!$T$6:$T$105,0)),""))</f>
        <v/>
      </c>
      <c r="F17" s="10">
        <f>IF($A17="","",IFERROR(INDEX('Station Plan'!$M$6:$M$105,MATCH($A17,'Station Plan'!$T$6:$T$105,0)),""))</f>
        <v/>
      </c>
      <c r="G17" s="10">
        <f>IF($A17="","",IFERROR(INDEX('Station Plan'!$Q$6:$Q$105,MATCH($A17,'Station Plan'!$T$6:$T$105,0)),""))</f>
        <v/>
      </c>
    </row>
    <row r="18" ht="30" customHeight="1">
      <c r="A18" s="9">
        <f>IF(ROWS($A$14:A18)&lt;=COUNTIF('Station Plan'!$P$6:$P$105,"Open Exception"),ROWS($A$14:A18),"")</f>
        <v/>
      </c>
      <c r="B18" s="10">
        <f>IF($A18="","",IFERROR(INDEX('Station Plan'!$C$6:$C$105,MATCH($A18,'Station Plan'!$T$6:$T$105,0)),""))</f>
        <v/>
      </c>
      <c r="C18" s="11">
        <f>IF($A18="","",IFERROR(INDEX('Station Plan'!$B$6:$B$105,MATCH($A18,'Station Plan'!$T$6:$T$105,0)),""))</f>
        <v/>
      </c>
      <c r="D18" s="10">
        <f>IF($A18="","",IFERROR(INDEX('Station Plan'!$D$6:$D$105,MATCH($A18,'Station Plan'!$T$6:$T$105,0)),""))</f>
        <v/>
      </c>
      <c r="E18" s="10">
        <f>IF($A18="","",IFERROR(INDEX('Station Plan'!$E$6:$E$105,MATCH($A18,'Station Plan'!$T$6:$T$105,0)),""))</f>
        <v/>
      </c>
      <c r="F18" s="10">
        <f>IF($A18="","",IFERROR(INDEX('Station Plan'!$M$6:$M$105,MATCH($A18,'Station Plan'!$T$6:$T$105,0)),""))</f>
        <v/>
      </c>
      <c r="G18" s="10">
        <f>IF($A18="","",IFERROR(INDEX('Station Plan'!$Q$6:$Q$105,MATCH($A18,'Station Plan'!$T$6:$T$105,0)),""))</f>
        <v/>
      </c>
    </row>
    <row r="19" ht="30" customHeight="1">
      <c r="A19" s="9">
        <f>IF(ROWS($A$14:A19)&lt;=COUNTIF('Station Plan'!$P$6:$P$105,"Open Exception"),ROWS($A$14:A19),"")</f>
        <v/>
      </c>
      <c r="B19" s="10">
        <f>IF($A19="","",IFERROR(INDEX('Station Plan'!$C$6:$C$105,MATCH($A19,'Station Plan'!$T$6:$T$105,0)),""))</f>
        <v/>
      </c>
      <c r="C19" s="11">
        <f>IF($A19="","",IFERROR(INDEX('Station Plan'!$B$6:$B$105,MATCH($A19,'Station Plan'!$T$6:$T$105,0)),""))</f>
        <v/>
      </c>
      <c r="D19" s="10">
        <f>IF($A19="","",IFERROR(INDEX('Station Plan'!$D$6:$D$105,MATCH($A19,'Station Plan'!$T$6:$T$105,0)),""))</f>
        <v/>
      </c>
      <c r="E19" s="10">
        <f>IF($A19="","",IFERROR(INDEX('Station Plan'!$E$6:$E$105,MATCH($A19,'Station Plan'!$T$6:$T$105,0)),""))</f>
        <v/>
      </c>
      <c r="F19" s="10">
        <f>IF($A19="","",IFERROR(INDEX('Station Plan'!$M$6:$M$105,MATCH($A19,'Station Plan'!$T$6:$T$105,0)),""))</f>
        <v/>
      </c>
      <c r="G19" s="10">
        <f>IF($A19="","",IFERROR(INDEX('Station Plan'!$Q$6:$Q$105,MATCH($A19,'Station Plan'!$T$6:$T$105,0)),""))</f>
        <v/>
      </c>
    </row>
    <row r="20" ht="30" customHeight="1">
      <c r="A20" s="9">
        <f>IF(ROWS($A$14:A20)&lt;=COUNTIF('Station Plan'!$P$6:$P$105,"Open Exception"),ROWS($A$14:A20),"")</f>
        <v/>
      </c>
      <c r="B20" s="10">
        <f>IF($A20="","",IFERROR(INDEX('Station Plan'!$C$6:$C$105,MATCH($A20,'Station Plan'!$T$6:$T$105,0)),""))</f>
        <v/>
      </c>
      <c r="C20" s="11">
        <f>IF($A20="","",IFERROR(INDEX('Station Plan'!$B$6:$B$105,MATCH($A20,'Station Plan'!$T$6:$T$105,0)),""))</f>
        <v/>
      </c>
      <c r="D20" s="10">
        <f>IF($A20="","",IFERROR(INDEX('Station Plan'!$D$6:$D$105,MATCH($A20,'Station Plan'!$T$6:$T$105,0)),""))</f>
        <v/>
      </c>
      <c r="E20" s="10">
        <f>IF($A20="","",IFERROR(INDEX('Station Plan'!$E$6:$E$105,MATCH($A20,'Station Plan'!$T$6:$T$105,0)),""))</f>
        <v/>
      </c>
      <c r="F20" s="10">
        <f>IF($A20="","",IFERROR(INDEX('Station Plan'!$M$6:$M$105,MATCH($A20,'Station Plan'!$T$6:$T$105,0)),""))</f>
        <v/>
      </c>
      <c r="G20" s="10">
        <f>IF($A20="","",IFERROR(INDEX('Station Plan'!$Q$6:$Q$105,MATCH($A20,'Station Plan'!$T$6:$T$105,0)),""))</f>
        <v/>
      </c>
    </row>
    <row r="21" ht="30" customHeight="1">
      <c r="A21" s="9">
        <f>IF(ROWS($A$14:A21)&lt;=COUNTIF('Station Plan'!$P$6:$P$105,"Open Exception"),ROWS($A$14:A21),"")</f>
        <v/>
      </c>
      <c r="B21" s="10">
        <f>IF($A21="","",IFERROR(INDEX('Station Plan'!$C$6:$C$105,MATCH($A21,'Station Plan'!$T$6:$T$105,0)),""))</f>
        <v/>
      </c>
      <c r="C21" s="11">
        <f>IF($A21="","",IFERROR(INDEX('Station Plan'!$B$6:$B$105,MATCH($A21,'Station Plan'!$T$6:$T$105,0)),""))</f>
        <v/>
      </c>
      <c r="D21" s="10">
        <f>IF($A21="","",IFERROR(INDEX('Station Plan'!$D$6:$D$105,MATCH($A21,'Station Plan'!$T$6:$T$105,0)),""))</f>
        <v/>
      </c>
      <c r="E21" s="10">
        <f>IF($A21="","",IFERROR(INDEX('Station Plan'!$E$6:$E$105,MATCH($A21,'Station Plan'!$T$6:$T$105,0)),""))</f>
        <v/>
      </c>
      <c r="F21" s="10">
        <f>IF($A21="","",IFERROR(INDEX('Station Plan'!$M$6:$M$105,MATCH($A21,'Station Plan'!$T$6:$T$105,0)),""))</f>
        <v/>
      </c>
      <c r="G21" s="10">
        <f>IF($A21="","",IFERROR(INDEX('Station Plan'!$Q$6:$Q$105,MATCH($A21,'Station Plan'!$T$6:$T$105,0)),""))</f>
        <v/>
      </c>
    </row>
    <row r="22" ht="30" customHeight="1">
      <c r="A22" s="9">
        <f>IF(ROWS($A$14:A22)&lt;=COUNTIF('Station Plan'!$P$6:$P$105,"Open Exception"),ROWS($A$14:A22),"")</f>
        <v/>
      </c>
      <c r="B22" s="10">
        <f>IF($A22="","",IFERROR(INDEX('Station Plan'!$C$6:$C$105,MATCH($A22,'Station Plan'!$T$6:$T$105,0)),""))</f>
        <v/>
      </c>
      <c r="C22" s="11">
        <f>IF($A22="","",IFERROR(INDEX('Station Plan'!$B$6:$B$105,MATCH($A22,'Station Plan'!$T$6:$T$105,0)),""))</f>
        <v/>
      </c>
      <c r="D22" s="10">
        <f>IF($A22="","",IFERROR(INDEX('Station Plan'!$D$6:$D$105,MATCH($A22,'Station Plan'!$T$6:$T$105,0)),""))</f>
        <v/>
      </c>
      <c r="E22" s="10">
        <f>IF($A22="","",IFERROR(INDEX('Station Plan'!$E$6:$E$105,MATCH($A22,'Station Plan'!$T$6:$T$105,0)),""))</f>
        <v/>
      </c>
      <c r="F22" s="10">
        <f>IF($A22="","",IFERROR(INDEX('Station Plan'!$M$6:$M$105,MATCH($A22,'Station Plan'!$T$6:$T$105,0)),""))</f>
        <v/>
      </c>
      <c r="G22" s="10">
        <f>IF($A22="","",IFERROR(INDEX('Station Plan'!$Q$6:$Q$105,MATCH($A22,'Station Plan'!$T$6:$T$105,0)),""))</f>
        <v/>
      </c>
    </row>
    <row r="23" ht="30" customHeight="1">
      <c r="A23" s="9">
        <f>IF(ROWS($A$14:A23)&lt;=COUNTIF('Station Plan'!$P$6:$P$105,"Open Exception"),ROWS($A$14:A23),"")</f>
        <v/>
      </c>
      <c r="B23" s="10">
        <f>IF($A23="","",IFERROR(INDEX('Station Plan'!$C$6:$C$105,MATCH($A23,'Station Plan'!$T$6:$T$105,0)),""))</f>
        <v/>
      </c>
      <c r="C23" s="11">
        <f>IF($A23="","",IFERROR(INDEX('Station Plan'!$B$6:$B$105,MATCH($A23,'Station Plan'!$T$6:$T$105,0)),""))</f>
        <v/>
      </c>
      <c r="D23" s="10">
        <f>IF($A23="","",IFERROR(INDEX('Station Plan'!$D$6:$D$105,MATCH($A23,'Station Plan'!$T$6:$T$105,0)),""))</f>
        <v/>
      </c>
      <c r="E23" s="10">
        <f>IF($A23="","",IFERROR(INDEX('Station Plan'!$E$6:$E$105,MATCH($A23,'Station Plan'!$T$6:$T$105,0)),""))</f>
        <v/>
      </c>
      <c r="F23" s="10">
        <f>IF($A23="","",IFERROR(INDEX('Station Plan'!$M$6:$M$105,MATCH($A23,'Station Plan'!$T$6:$T$105,0)),""))</f>
        <v/>
      </c>
      <c r="G23" s="10">
        <f>IF($A23="","",IFERROR(INDEX('Station Plan'!$Q$6:$Q$105,MATCH($A23,'Station Plan'!$T$6:$T$105,0)),""))</f>
        <v/>
      </c>
    </row>
    <row r="24">
      <c r="A24">
        <f>""</f>
        <v/>
      </c>
      <c r="B24">
        <f>""</f>
        <v/>
      </c>
      <c r="C24">
        <f>""</f>
        <v/>
      </c>
      <c r="D24">
        <f>""</f>
        <v/>
      </c>
      <c r="E24">
        <f>""</f>
        <v/>
      </c>
      <c r="F24">
        <f>""</f>
        <v/>
      </c>
      <c r="G24">
        <f>""</f>
        <v/>
      </c>
    </row>
    <row r="25">
      <c r="A25">
        <f>""</f>
        <v/>
      </c>
      <c r="B25">
        <f>""</f>
        <v/>
      </c>
      <c r="C25">
        <f>""</f>
        <v/>
      </c>
      <c r="D25">
        <f>""</f>
        <v/>
      </c>
      <c r="E25">
        <f>""</f>
        <v/>
      </c>
      <c r="F25">
        <f>""</f>
        <v/>
      </c>
      <c r="G25">
        <f>""</f>
        <v/>
      </c>
    </row>
    <row r="26">
      <c r="A26">
        <f>""</f>
        <v/>
      </c>
      <c r="B26">
        <f>""</f>
        <v/>
      </c>
      <c r="C26">
        <f>""</f>
        <v/>
      </c>
      <c r="D26">
        <f>""</f>
        <v/>
      </c>
      <c r="E26">
        <f>""</f>
        <v/>
      </c>
      <c r="F26">
        <f>""</f>
        <v/>
      </c>
      <c r="G26">
        <f>""</f>
        <v/>
      </c>
    </row>
    <row r="27">
      <c r="A27">
        <f>""</f>
        <v/>
      </c>
      <c r="B27">
        <f>""</f>
        <v/>
      </c>
      <c r="C27">
        <f>""</f>
        <v/>
      </c>
      <c r="D27">
        <f>""</f>
        <v/>
      </c>
      <c r="E27">
        <f>""</f>
        <v/>
      </c>
      <c r="F27">
        <f>""</f>
        <v/>
      </c>
      <c r="G27">
        <f>""</f>
        <v/>
      </c>
    </row>
    <row r="28">
      <c r="A28">
        <f>""</f>
        <v/>
      </c>
      <c r="B28">
        <f>""</f>
        <v/>
      </c>
      <c r="C28">
        <f>""</f>
        <v/>
      </c>
      <c r="D28">
        <f>""</f>
        <v/>
      </c>
      <c r="E28">
        <f>""</f>
        <v/>
      </c>
      <c r="F28">
        <f>""</f>
        <v/>
      </c>
      <c r="G28">
        <f>""</f>
        <v/>
      </c>
    </row>
    <row r="29">
      <c r="A29">
        <f>""</f>
        <v/>
      </c>
      <c r="B29">
        <f>""</f>
        <v/>
      </c>
      <c r="C29">
        <f>""</f>
        <v/>
      </c>
      <c r="D29">
        <f>""</f>
        <v/>
      </c>
      <c r="E29">
        <f>""</f>
        <v/>
      </c>
      <c r="F29">
        <f>""</f>
        <v/>
      </c>
      <c r="G29">
        <f>""</f>
        <v/>
      </c>
    </row>
    <row r="30">
      <c r="A30">
        <f>""</f>
        <v/>
      </c>
      <c r="B30">
        <f>""</f>
        <v/>
      </c>
      <c r="C30">
        <f>""</f>
        <v/>
      </c>
      <c r="D30">
        <f>""</f>
        <v/>
      </c>
      <c r="E30">
        <f>""</f>
        <v/>
      </c>
      <c r="F30">
        <f>""</f>
        <v/>
      </c>
      <c r="G30">
        <f>""</f>
        <v/>
      </c>
    </row>
    <row r="31">
      <c r="A31">
        <f>""</f>
        <v/>
      </c>
      <c r="B31">
        <f>""</f>
        <v/>
      </c>
      <c r="C31">
        <f>""</f>
        <v/>
      </c>
      <c r="D31">
        <f>""</f>
        <v/>
      </c>
      <c r="E31">
        <f>""</f>
        <v/>
      </c>
      <c r="F31">
        <f>""</f>
        <v/>
      </c>
      <c r="G31">
        <f>""</f>
        <v/>
      </c>
    </row>
    <row r="32">
      <c r="A32">
        <f>""</f>
        <v/>
      </c>
      <c r="B32">
        <f>""</f>
        <v/>
      </c>
      <c r="C32">
        <f>""</f>
        <v/>
      </c>
      <c r="D32">
        <f>""</f>
        <v/>
      </c>
      <c r="E32">
        <f>""</f>
        <v/>
      </c>
      <c r="F32">
        <f>""</f>
        <v/>
      </c>
      <c r="G32">
        <f>""</f>
        <v/>
      </c>
    </row>
    <row r="33">
      <c r="A33">
        <f>""</f>
        <v/>
      </c>
      <c r="B33">
        <f>""</f>
        <v/>
      </c>
      <c r="C33">
        <f>""</f>
        <v/>
      </c>
      <c r="D33">
        <f>""</f>
        <v/>
      </c>
      <c r="E33">
        <f>""</f>
        <v/>
      </c>
      <c r="F33">
        <f>""</f>
        <v/>
      </c>
      <c r="G33">
        <f>""</f>
        <v/>
      </c>
    </row>
    <row r="34">
      <c r="A34">
        <f>""</f>
        <v/>
      </c>
      <c r="B34">
        <f>""</f>
        <v/>
      </c>
      <c r="C34">
        <f>""</f>
        <v/>
      </c>
      <c r="D34">
        <f>""</f>
        <v/>
      </c>
      <c r="E34">
        <f>""</f>
        <v/>
      </c>
      <c r="F34">
        <f>""</f>
        <v/>
      </c>
      <c r="G34">
        <f>""</f>
        <v/>
      </c>
    </row>
    <row r="35">
      <c r="A35">
        <f>""</f>
        <v/>
      </c>
      <c r="B35">
        <f>""</f>
        <v/>
      </c>
      <c r="C35">
        <f>""</f>
        <v/>
      </c>
      <c r="D35">
        <f>""</f>
        <v/>
      </c>
      <c r="E35">
        <f>""</f>
        <v/>
      </c>
      <c r="F35">
        <f>""</f>
        <v/>
      </c>
      <c r="G35">
        <f>""</f>
        <v/>
      </c>
    </row>
    <row r="36">
      <c r="A36">
        <f>""</f>
        <v/>
      </c>
      <c r="B36">
        <f>""</f>
        <v/>
      </c>
      <c r="C36">
        <f>""</f>
        <v/>
      </c>
      <c r="D36">
        <f>""</f>
        <v/>
      </c>
      <c r="E36">
        <f>""</f>
        <v/>
      </c>
      <c r="F36">
        <f>""</f>
        <v/>
      </c>
      <c r="G36">
        <f>""</f>
        <v/>
      </c>
    </row>
    <row r="37">
      <c r="A37">
        <f>""</f>
        <v/>
      </c>
      <c r="B37">
        <f>""</f>
        <v/>
      </c>
      <c r="C37">
        <f>""</f>
        <v/>
      </c>
      <c r="D37">
        <f>""</f>
        <v/>
      </c>
      <c r="E37">
        <f>""</f>
        <v/>
      </c>
      <c r="F37">
        <f>""</f>
        <v/>
      </c>
      <c r="G37">
        <f>""</f>
        <v/>
      </c>
    </row>
    <row r="38">
      <c r="A38">
        <f>""</f>
        <v/>
      </c>
      <c r="B38">
        <f>""</f>
        <v/>
      </c>
      <c r="C38">
        <f>""</f>
        <v/>
      </c>
      <c r="D38">
        <f>""</f>
        <v/>
      </c>
      <c r="E38">
        <f>""</f>
        <v/>
      </c>
      <c r="F38">
        <f>""</f>
        <v/>
      </c>
      <c r="G38">
        <f>""</f>
        <v/>
      </c>
    </row>
    <row r="39">
      <c r="A39">
        <f>""</f>
        <v/>
      </c>
      <c r="B39">
        <f>""</f>
        <v/>
      </c>
      <c r="C39">
        <f>""</f>
        <v/>
      </c>
      <c r="D39">
        <f>""</f>
        <v/>
      </c>
      <c r="E39">
        <f>""</f>
        <v/>
      </c>
      <c r="F39">
        <f>""</f>
        <v/>
      </c>
      <c r="G39">
        <f>""</f>
        <v/>
      </c>
    </row>
    <row r="40">
      <c r="A40">
        <f>""</f>
        <v/>
      </c>
      <c r="B40">
        <f>""</f>
        <v/>
      </c>
      <c r="C40">
        <f>""</f>
        <v/>
      </c>
      <c r="D40">
        <f>""</f>
        <v/>
      </c>
      <c r="E40">
        <f>""</f>
        <v/>
      </c>
      <c r="F40">
        <f>""</f>
        <v/>
      </c>
      <c r="G40">
        <f>""</f>
        <v/>
      </c>
    </row>
    <row r="41">
      <c r="A41">
        <f>""</f>
        <v/>
      </c>
      <c r="B41">
        <f>""</f>
        <v/>
      </c>
      <c r="C41">
        <f>""</f>
        <v/>
      </c>
      <c r="D41">
        <f>""</f>
        <v/>
      </c>
      <c r="E41">
        <f>""</f>
        <v/>
      </c>
      <c r="F41">
        <f>""</f>
        <v/>
      </c>
      <c r="G41">
        <f>""</f>
        <v/>
      </c>
    </row>
    <row r="42">
      <c r="A42">
        <f>""</f>
        <v/>
      </c>
      <c r="B42">
        <f>""</f>
        <v/>
      </c>
      <c r="C42">
        <f>""</f>
        <v/>
      </c>
      <c r="D42">
        <f>""</f>
        <v/>
      </c>
      <c r="E42">
        <f>""</f>
        <v/>
      </c>
      <c r="F42">
        <f>""</f>
        <v/>
      </c>
      <c r="G42">
        <f>""</f>
        <v/>
      </c>
    </row>
    <row r="43">
      <c r="A43">
        <f>""</f>
        <v/>
      </c>
      <c r="B43">
        <f>""</f>
        <v/>
      </c>
      <c r="C43">
        <f>""</f>
        <v/>
      </c>
      <c r="D43">
        <f>""</f>
        <v/>
      </c>
      <c r="E43">
        <f>""</f>
        <v/>
      </c>
      <c r="F43">
        <f>""</f>
        <v/>
      </c>
      <c r="G43">
        <f>""</f>
        <v/>
      </c>
    </row>
    <row r="44">
      <c r="A44">
        <f>""</f>
        <v/>
      </c>
      <c r="B44">
        <f>""</f>
        <v/>
      </c>
      <c r="C44">
        <f>""</f>
        <v/>
      </c>
      <c r="D44">
        <f>""</f>
        <v/>
      </c>
      <c r="E44">
        <f>""</f>
        <v/>
      </c>
      <c r="F44">
        <f>""</f>
        <v/>
      </c>
      <c r="G44">
        <f>""</f>
        <v/>
      </c>
    </row>
    <row r="45">
      <c r="A45">
        <f>""</f>
        <v/>
      </c>
      <c r="B45">
        <f>""</f>
        <v/>
      </c>
      <c r="C45">
        <f>""</f>
        <v/>
      </c>
      <c r="D45">
        <f>""</f>
        <v/>
      </c>
      <c r="E45">
        <f>""</f>
        <v/>
      </c>
      <c r="F45">
        <f>""</f>
        <v/>
      </c>
      <c r="G45">
        <f>""</f>
        <v/>
      </c>
    </row>
    <row r="46">
      <c r="A46">
        <f>""</f>
        <v/>
      </c>
      <c r="B46">
        <f>""</f>
        <v/>
      </c>
      <c r="C46">
        <f>""</f>
        <v/>
      </c>
      <c r="D46">
        <f>""</f>
        <v/>
      </c>
      <c r="E46">
        <f>""</f>
        <v/>
      </c>
      <c r="F46">
        <f>""</f>
        <v/>
      </c>
      <c r="G46">
        <f>""</f>
        <v/>
      </c>
    </row>
    <row r="47">
      <c r="A47">
        <f>""</f>
        <v/>
      </c>
      <c r="B47">
        <f>""</f>
        <v/>
      </c>
      <c r="C47">
        <f>""</f>
        <v/>
      </c>
      <c r="D47">
        <f>""</f>
        <v/>
      </c>
      <c r="E47">
        <f>""</f>
        <v/>
      </c>
      <c r="F47">
        <f>""</f>
        <v/>
      </c>
      <c r="G47">
        <f>""</f>
        <v/>
      </c>
    </row>
    <row r="48">
      <c r="A48">
        <f>""</f>
        <v/>
      </c>
      <c r="B48">
        <f>""</f>
        <v/>
      </c>
      <c r="C48">
        <f>""</f>
        <v/>
      </c>
      <c r="D48">
        <f>""</f>
        <v/>
      </c>
      <c r="E48">
        <f>""</f>
        <v/>
      </c>
      <c r="F48">
        <f>""</f>
        <v/>
      </c>
      <c r="G48">
        <f>""</f>
        <v/>
      </c>
    </row>
    <row r="49">
      <c r="A49">
        <f>""</f>
        <v/>
      </c>
      <c r="B49">
        <f>""</f>
        <v/>
      </c>
      <c r="C49">
        <f>""</f>
        <v/>
      </c>
      <c r="D49">
        <f>""</f>
        <v/>
      </c>
      <c r="E49">
        <f>""</f>
        <v/>
      </c>
      <c r="F49">
        <f>""</f>
        <v/>
      </c>
      <c r="G49">
        <f>""</f>
        <v/>
      </c>
    </row>
    <row r="50">
      <c r="A50">
        <f>""</f>
        <v/>
      </c>
      <c r="B50">
        <f>""</f>
        <v/>
      </c>
      <c r="C50">
        <f>""</f>
        <v/>
      </c>
      <c r="D50">
        <f>""</f>
        <v/>
      </c>
      <c r="E50">
        <f>""</f>
        <v/>
      </c>
      <c r="F50">
        <f>""</f>
        <v/>
      </c>
      <c r="G50">
        <f>""</f>
        <v/>
      </c>
    </row>
    <row r="51">
      <c r="A51">
        <f>""</f>
        <v/>
      </c>
      <c r="B51">
        <f>""</f>
        <v/>
      </c>
      <c r="C51">
        <f>""</f>
        <v/>
      </c>
      <c r="D51">
        <f>""</f>
        <v/>
      </c>
      <c r="E51">
        <f>""</f>
        <v/>
      </c>
      <c r="F51">
        <f>""</f>
        <v/>
      </c>
      <c r="G51">
        <f>""</f>
        <v/>
      </c>
    </row>
    <row r="52">
      <c r="A52">
        <f>""</f>
        <v/>
      </c>
      <c r="B52">
        <f>""</f>
        <v/>
      </c>
      <c r="C52">
        <f>""</f>
        <v/>
      </c>
      <c r="D52">
        <f>""</f>
        <v/>
      </c>
      <c r="E52">
        <f>""</f>
        <v/>
      </c>
      <c r="F52">
        <f>""</f>
        <v/>
      </c>
      <c r="G52">
        <f>""</f>
        <v/>
      </c>
    </row>
    <row r="53">
      <c r="A53">
        <f>""</f>
        <v/>
      </c>
      <c r="B53">
        <f>""</f>
        <v/>
      </c>
      <c r="C53">
        <f>""</f>
        <v/>
      </c>
      <c r="D53">
        <f>""</f>
        <v/>
      </c>
      <c r="E53">
        <f>""</f>
        <v/>
      </c>
      <c r="F53">
        <f>""</f>
        <v/>
      </c>
      <c r="G53">
        <f>""</f>
        <v/>
      </c>
    </row>
    <row r="54">
      <c r="A54">
        <f>""</f>
        <v/>
      </c>
      <c r="B54">
        <f>""</f>
        <v/>
      </c>
      <c r="C54">
        <f>""</f>
        <v/>
      </c>
      <c r="D54">
        <f>""</f>
        <v/>
      </c>
      <c r="E54">
        <f>""</f>
        <v/>
      </c>
      <c r="F54">
        <f>""</f>
        <v/>
      </c>
      <c r="G54">
        <f>""</f>
        <v/>
      </c>
    </row>
    <row r="55">
      <c r="A55">
        <f>""</f>
        <v/>
      </c>
      <c r="B55">
        <f>""</f>
        <v/>
      </c>
      <c r="C55">
        <f>""</f>
        <v/>
      </c>
      <c r="D55">
        <f>""</f>
        <v/>
      </c>
      <c r="E55">
        <f>""</f>
        <v/>
      </c>
      <c r="F55">
        <f>""</f>
        <v/>
      </c>
      <c r="G55">
        <f>""</f>
        <v/>
      </c>
    </row>
    <row r="56">
      <c r="A56">
        <f>""</f>
        <v/>
      </c>
      <c r="B56">
        <f>""</f>
        <v/>
      </c>
      <c r="C56">
        <f>""</f>
        <v/>
      </c>
      <c r="D56">
        <f>""</f>
        <v/>
      </c>
      <c r="E56">
        <f>""</f>
        <v/>
      </c>
      <c r="F56">
        <f>""</f>
        <v/>
      </c>
      <c r="G56">
        <f>""</f>
        <v/>
      </c>
    </row>
    <row r="57">
      <c r="A57">
        <f>""</f>
        <v/>
      </c>
      <c r="B57">
        <f>""</f>
        <v/>
      </c>
      <c r="C57">
        <f>""</f>
        <v/>
      </c>
      <c r="D57">
        <f>""</f>
        <v/>
      </c>
      <c r="E57">
        <f>""</f>
        <v/>
      </c>
      <c r="F57">
        <f>""</f>
        <v/>
      </c>
      <c r="G57">
        <f>""</f>
        <v/>
      </c>
    </row>
    <row r="58">
      <c r="A58">
        <f>""</f>
        <v/>
      </c>
      <c r="B58">
        <f>""</f>
        <v/>
      </c>
      <c r="C58">
        <f>""</f>
        <v/>
      </c>
      <c r="D58">
        <f>""</f>
        <v/>
      </c>
      <c r="E58">
        <f>""</f>
        <v/>
      </c>
      <c r="F58">
        <f>""</f>
        <v/>
      </c>
      <c r="G58">
        <f>""</f>
        <v/>
      </c>
    </row>
    <row r="59">
      <c r="A59">
        <f>""</f>
        <v/>
      </c>
      <c r="B59">
        <f>""</f>
        <v/>
      </c>
      <c r="C59">
        <f>""</f>
        <v/>
      </c>
      <c r="D59">
        <f>""</f>
        <v/>
      </c>
      <c r="E59">
        <f>""</f>
        <v/>
      </c>
      <c r="F59">
        <f>""</f>
        <v/>
      </c>
      <c r="G59">
        <f>""</f>
        <v/>
      </c>
    </row>
    <row r="60">
      <c r="A60">
        <f>""</f>
        <v/>
      </c>
      <c r="B60">
        <f>""</f>
        <v/>
      </c>
      <c r="C60">
        <f>""</f>
        <v/>
      </c>
      <c r="D60">
        <f>""</f>
        <v/>
      </c>
      <c r="E60">
        <f>""</f>
        <v/>
      </c>
      <c r="F60">
        <f>""</f>
        <v/>
      </c>
      <c r="G60">
        <f>""</f>
        <v/>
      </c>
    </row>
    <row r="61">
      <c r="A61">
        <f>""</f>
        <v/>
      </c>
      <c r="B61">
        <f>""</f>
        <v/>
      </c>
      <c r="C61">
        <f>""</f>
        <v/>
      </c>
      <c r="D61">
        <f>""</f>
        <v/>
      </c>
      <c r="E61">
        <f>""</f>
        <v/>
      </c>
      <c r="F61">
        <f>""</f>
        <v/>
      </c>
      <c r="G61">
        <f>""</f>
        <v/>
      </c>
    </row>
    <row r="62">
      <c r="A62">
        <f>""</f>
        <v/>
      </c>
      <c r="B62">
        <f>""</f>
        <v/>
      </c>
      <c r="C62">
        <f>""</f>
        <v/>
      </c>
      <c r="D62">
        <f>""</f>
        <v/>
      </c>
      <c r="E62">
        <f>""</f>
        <v/>
      </c>
      <c r="F62">
        <f>""</f>
        <v/>
      </c>
      <c r="G62">
        <f>""</f>
        <v/>
      </c>
    </row>
    <row r="63">
      <c r="A63">
        <f>""</f>
        <v/>
      </c>
      <c r="B63">
        <f>""</f>
        <v/>
      </c>
      <c r="C63">
        <f>""</f>
        <v/>
      </c>
      <c r="D63">
        <f>""</f>
        <v/>
      </c>
      <c r="E63">
        <f>""</f>
        <v/>
      </c>
      <c r="F63">
        <f>""</f>
        <v/>
      </c>
      <c r="G63">
        <f>""</f>
        <v/>
      </c>
    </row>
    <row r="64">
      <c r="A64">
        <f>""</f>
        <v/>
      </c>
      <c r="B64">
        <f>""</f>
        <v/>
      </c>
      <c r="C64">
        <f>""</f>
        <v/>
      </c>
      <c r="D64">
        <f>""</f>
        <v/>
      </c>
      <c r="E64">
        <f>""</f>
        <v/>
      </c>
      <c r="F64">
        <f>""</f>
        <v/>
      </c>
      <c r="G64">
        <f>""</f>
        <v/>
      </c>
    </row>
    <row r="65">
      <c r="A65">
        <f>""</f>
        <v/>
      </c>
      <c r="B65">
        <f>""</f>
        <v/>
      </c>
      <c r="C65">
        <f>""</f>
        <v/>
      </c>
      <c r="D65">
        <f>""</f>
        <v/>
      </c>
      <c r="E65">
        <f>""</f>
        <v/>
      </c>
      <c r="F65">
        <f>""</f>
        <v/>
      </c>
      <c r="G65">
        <f>""</f>
        <v/>
      </c>
    </row>
    <row r="66">
      <c r="A66">
        <f>""</f>
        <v/>
      </c>
      <c r="B66">
        <f>""</f>
        <v/>
      </c>
      <c r="C66">
        <f>""</f>
        <v/>
      </c>
      <c r="D66">
        <f>""</f>
        <v/>
      </c>
      <c r="E66">
        <f>""</f>
        <v/>
      </c>
      <c r="F66">
        <f>""</f>
        <v/>
      </c>
      <c r="G66">
        <f>""</f>
        <v/>
      </c>
    </row>
    <row r="67">
      <c r="A67">
        <f>""</f>
        <v/>
      </c>
      <c r="B67">
        <f>""</f>
        <v/>
      </c>
      <c r="C67">
        <f>""</f>
        <v/>
      </c>
      <c r="D67">
        <f>""</f>
        <v/>
      </c>
      <c r="E67">
        <f>""</f>
        <v/>
      </c>
      <c r="F67">
        <f>""</f>
        <v/>
      </c>
      <c r="G67">
        <f>""</f>
        <v/>
      </c>
    </row>
    <row r="68">
      <c r="A68">
        <f>""</f>
        <v/>
      </c>
      <c r="B68">
        <f>""</f>
        <v/>
      </c>
      <c r="C68">
        <f>""</f>
        <v/>
      </c>
      <c r="D68">
        <f>""</f>
        <v/>
      </c>
      <c r="E68">
        <f>""</f>
        <v/>
      </c>
      <c r="F68">
        <f>""</f>
        <v/>
      </c>
      <c r="G68">
        <f>""</f>
        <v/>
      </c>
    </row>
    <row r="69">
      <c r="A69">
        <f>""</f>
        <v/>
      </c>
      <c r="B69">
        <f>""</f>
        <v/>
      </c>
      <c r="C69">
        <f>""</f>
        <v/>
      </c>
      <c r="D69">
        <f>""</f>
        <v/>
      </c>
      <c r="E69">
        <f>""</f>
        <v/>
      </c>
      <c r="F69">
        <f>""</f>
        <v/>
      </c>
      <c r="G69">
        <f>""</f>
        <v/>
      </c>
    </row>
    <row r="70">
      <c r="A70">
        <f>""</f>
        <v/>
      </c>
      <c r="B70">
        <f>""</f>
        <v/>
      </c>
      <c r="C70">
        <f>""</f>
        <v/>
      </c>
      <c r="D70">
        <f>""</f>
        <v/>
      </c>
      <c r="E70">
        <f>""</f>
        <v/>
      </c>
      <c r="F70">
        <f>""</f>
        <v/>
      </c>
      <c r="G70">
        <f>""</f>
        <v/>
      </c>
    </row>
    <row r="71">
      <c r="A71">
        <f>""</f>
        <v/>
      </c>
      <c r="B71">
        <f>""</f>
        <v/>
      </c>
      <c r="C71">
        <f>""</f>
        <v/>
      </c>
      <c r="D71">
        <f>""</f>
        <v/>
      </c>
      <c r="E71">
        <f>""</f>
        <v/>
      </c>
      <c r="F71">
        <f>""</f>
        <v/>
      </c>
      <c r="G71">
        <f>""</f>
        <v/>
      </c>
    </row>
    <row r="72">
      <c r="A72">
        <f>""</f>
        <v/>
      </c>
      <c r="B72">
        <f>""</f>
        <v/>
      </c>
      <c r="C72">
        <f>""</f>
        <v/>
      </c>
      <c r="D72">
        <f>""</f>
        <v/>
      </c>
      <c r="E72">
        <f>""</f>
        <v/>
      </c>
      <c r="F72">
        <f>""</f>
        <v/>
      </c>
      <c r="G72">
        <f>""</f>
        <v/>
      </c>
    </row>
    <row r="73">
      <c r="A73">
        <f>""</f>
        <v/>
      </c>
      <c r="B73">
        <f>""</f>
        <v/>
      </c>
      <c r="C73">
        <f>""</f>
        <v/>
      </c>
      <c r="D73">
        <f>""</f>
        <v/>
      </c>
      <c r="E73">
        <f>""</f>
        <v/>
      </c>
      <c r="F73">
        <f>""</f>
        <v/>
      </c>
      <c r="G73">
        <f>""</f>
        <v/>
      </c>
    </row>
    <row r="74">
      <c r="A74">
        <f>""</f>
        <v/>
      </c>
      <c r="B74">
        <f>""</f>
        <v/>
      </c>
      <c r="C74">
        <f>""</f>
        <v/>
      </c>
      <c r="D74">
        <f>""</f>
        <v/>
      </c>
      <c r="E74">
        <f>""</f>
        <v/>
      </c>
      <c r="F74">
        <f>""</f>
        <v/>
      </c>
      <c r="G74">
        <f>""</f>
        <v/>
      </c>
    </row>
    <row r="75">
      <c r="A75">
        <f>""</f>
        <v/>
      </c>
      <c r="B75">
        <f>""</f>
        <v/>
      </c>
      <c r="C75">
        <f>""</f>
        <v/>
      </c>
      <c r="D75">
        <f>""</f>
        <v/>
      </c>
      <c r="E75">
        <f>""</f>
        <v/>
      </c>
      <c r="F75">
        <f>""</f>
        <v/>
      </c>
      <c r="G75">
        <f>""</f>
        <v/>
      </c>
    </row>
    <row r="76">
      <c r="A76">
        <f>""</f>
        <v/>
      </c>
      <c r="B76">
        <f>""</f>
        <v/>
      </c>
      <c r="C76">
        <f>""</f>
        <v/>
      </c>
      <c r="D76">
        <f>""</f>
        <v/>
      </c>
      <c r="E76">
        <f>""</f>
        <v/>
      </c>
      <c r="F76">
        <f>""</f>
        <v/>
      </c>
      <c r="G76">
        <f>""</f>
        <v/>
      </c>
    </row>
    <row r="77">
      <c r="A77">
        <f>""</f>
        <v/>
      </c>
      <c r="B77">
        <f>""</f>
        <v/>
      </c>
      <c r="C77">
        <f>""</f>
        <v/>
      </c>
      <c r="D77">
        <f>""</f>
        <v/>
      </c>
      <c r="E77">
        <f>""</f>
        <v/>
      </c>
      <c r="F77">
        <f>""</f>
        <v/>
      </c>
      <c r="G77">
        <f>""</f>
        <v/>
      </c>
    </row>
    <row r="78">
      <c r="A78">
        <f>""</f>
        <v/>
      </c>
      <c r="B78">
        <f>""</f>
        <v/>
      </c>
      <c r="C78">
        <f>""</f>
        <v/>
      </c>
      <c r="D78">
        <f>""</f>
        <v/>
      </c>
      <c r="E78">
        <f>""</f>
        <v/>
      </c>
      <c r="F78">
        <f>""</f>
        <v/>
      </c>
      <c r="G78">
        <f>""</f>
        <v/>
      </c>
    </row>
    <row r="79">
      <c r="A79">
        <f>""</f>
        <v/>
      </c>
      <c r="B79">
        <f>""</f>
        <v/>
      </c>
      <c r="C79">
        <f>""</f>
        <v/>
      </c>
      <c r="D79">
        <f>""</f>
        <v/>
      </c>
      <c r="E79">
        <f>""</f>
        <v/>
      </c>
      <c r="F79">
        <f>""</f>
        <v/>
      </c>
      <c r="G79">
        <f>""</f>
        <v/>
      </c>
    </row>
    <row r="80">
      <c r="A80">
        <f>""</f>
        <v/>
      </c>
      <c r="B80">
        <f>""</f>
        <v/>
      </c>
      <c r="C80">
        <f>""</f>
        <v/>
      </c>
      <c r="D80">
        <f>""</f>
        <v/>
      </c>
      <c r="E80">
        <f>""</f>
        <v/>
      </c>
      <c r="F80">
        <f>""</f>
        <v/>
      </c>
      <c r="G80">
        <f>""</f>
        <v/>
      </c>
    </row>
    <row r="81">
      <c r="A81">
        <f>""</f>
        <v/>
      </c>
      <c r="B81">
        <f>""</f>
        <v/>
      </c>
      <c r="C81">
        <f>""</f>
        <v/>
      </c>
      <c r="D81">
        <f>""</f>
        <v/>
      </c>
      <c r="E81">
        <f>""</f>
        <v/>
      </c>
      <c r="F81">
        <f>""</f>
        <v/>
      </c>
      <c r="G81">
        <f>""</f>
        <v/>
      </c>
    </row>
    <row r="82">
      <c r="A82">
        <f>""</f>
        <v/>
      </c>
      <c r="B82">
        <f>""</f>
        <v/>
      </c>
      <c r="C82">
        <f>""</f>
        <v/>
      </c>
      <c r="D82">
        <f>""</f>
        <v/>
      </c>
      <c r="E82">
        <f>""</f>
        <v/>
      </c>
      <c r="F82">
        <f>""</f>
        <v/>
      </c>
      <c r="G82">
        <f>""</f>
        <v/>
      </c>
    </row>
    <row r="83">
      <c r="A83">
        <f>""</f>
        <v/>
      </c>
      <c r="B83">
        <f>""</f>
        <v/>
      </c>
      <c r="C83">
        <f>""</f>
        <v/>
      </c>
      <c r="D83">
        <f>""</f>
        <v/>
      </c>
      <c r="E83">
        <f>""</f>
        <v/>
      </c>
      <c r="F83">
        <f>""</f>
        <v/>
      </c>
      <c r="G83">
        <f>""</f>
        <v/>
      </c>
    </row>
    <row r="84">
      <c r="A84">
        <f>""</f>
        <v/>
      </c>
      <c r="B84">
        <f>""</f>
        <v/>
      </c>
      <c r="C84">
        <f>""</f>
        <v/>
      </c>
      <c r="D84">
        <f>""</f>
        <v/>
      </c>
      <c r="E84">
        <f>""</f>
        <v/>
      </c>
      <c r="F84">
        <f>""</f>
        <v/>
      </c>
      <c r="G84">
        <f>""</f>
        <v/>
      </c>
    </row>
    <row r="85">
      <c r="A85">
        <f>""</f>
        <v/>
      </c>
      <c r="B85">
        <f>""</f>
        <v/>
      </c>
      <c r="C85">
        <f>""</f>
        <v/>
      </c>
      <c r="D85">
        <f>""</f>
        <v/>
      </c>
      <c r="E85">
        <f>""</f>
        <v/>
      </c>
      <c r="F85">
        <f>""</f>
        <v/>
      </c>
      <c r="G85">
        <f>""</f>
        <v/>
      </c>
    </row>
    <row r="86">
      <c r="A86">
        <f>""</f>
        <v/>
      </c>
      <c r="B86">
        <f>""</f>
        <v/>
      </c>
      <c r="C86">
        <f>""</f>
        <v/>
      </c>
      <c r="D86">
        <f>""</f>
        <v/>
      </c>
      <c r="E86">
        <f>""</f>
        <v/>
      </c>
      <c r="F86">
        <f>""</f>
        <v/>
      </c>
      <c r="G86">
        <f>""</f>
        <v/>
      </c>
    </row>
    <row r="87">
      <c r="A87">
        <f>""</f>
        <v/>
      </c>
      <c r="B87">
        <f>""</f>
        <v/>
      </c>
      <c r="C87">
        <f>""</f>
        <v/>
      </c>
      <c r="D87">
        <f>""</f>
        <v/>
      </c>
      <c r="E87">
        <f>""</f>
        <v/>
      </c>
      <c r="F87">
        <f>""</f>
        <v/>
      </c>
      <c r="G87">
        <f>""</f>
        <v/>
      </c>
    </row>
    <row r="88">
      <c r="A88">
        <f>""</f>
        <v/>
      </c>
      <c r="B88">
        <f>""</f>
        <v/>
      </c>
      <c r="C88">
        <f>""</f>
        <v/>
      </c>
      <c r="D88">
        <f>""</f>
        <v/>
      </c>
      <c r="E88">
        <f>""</f>
        <v/>
      </c>
      <c r="F88">
        <f>""</f>
        <v/>
      </c>
      <c r="G88">
        <f>""</f>
        <v/>
      </c>
    </row>
    <row r="89">
      <c r="A89">
        <f>""</f>
        <v/>
      </c>
      <c r="B89">
        <f>""</f>
        <v/>
      </c>
      <c r="C89">
        <f>""</f>
        <v/>
      </c>
      <c r="D89">
        <f>""</f>
        <v/>
      </c>
      <c r="E89">
        <f>""</f>
        <v/>
      </c>
      <c r="F89">
        <f>""</f>
        <v/>
      </c>
      <c r="G89">
        <f>""</f>
        <v/>
      </c>
    </row>
    <row r="90">
      <c r="A90">
        <f>""</f>
        <v/>
      </c>
      <c r="B90">
        <f>""</f>
        <v/>
      </c>
      <c r="C90">
        <f>""</f>
        <v/>
      </c>
      <c r="D90">
        <f>""</f>
        <v/>
      </c>
      <c r="E90">
        <f>""</f>
        <v/>
      </c>
      <c r="F90">
        <f>""</f>
        <v/>
      </c>
      <c r="G90">
        <f>""</f>
        <v/>
      </c>
    </row>
    <row r="91">
      <c r="A91">
        <f>""</f>
        <v/>
      </c>
      <c r="B91">
        <f>""</f>
        <v/>
      </c>
      <c r="C91">
        <f>""</f>
        <v/>
      </c>
      <c r="D91">
        <f>""</f>
        <v/>
      </c>
      <c r="E91">
        <f>""</f>
        <v/>
      </c>
      <c r="F91">
        <f>""</f>
        <v/>
      </c>
      <c r="G91">
        <f>""</f>
        <v/>
      </c>
    </row>
    <row r="92">
      <c r="A92">
        <f>""</f>
        <v/>
      </c>
      <c r="B92">
        <f>""</f>
        <v/>
      </c>
      <c r="C92">
        <f>""</f>
        <v/>
      </c>
      <c r="D92">
        <f>""</f>
        <v/>
      </c>
      <c r="E92">
        <f>""</f>
        <v/>
      </c>
      <c r="F92">
        <f>""</f>
        <v/>
      </c>
      <c r="G92">
        <f>""</f>
        <v/>
      </c>
    </row>
    <row r="93">
      <c r="A93">
        <f>""</f>
        <v/>
      </c>
      <c r="B93">
        <f>""</f>
        <v/>
      </c>
      <c r="C93">
        <f>""</f>
        <v/>
      </c>
      <c r="D93">
        <f>""</f>
        <v/>
      </c>
      <c r="E93">
        <f>""</f>
        <v/>
      </c>
      <c r="F93">
        <f>""</f>
        <v/>
      </c>
      <c r="G93">
        <f>""</f>
        <v/>
      </c>
    </row>
    <row r="94">
      <c r="A94">
        <f>""</f>
        <v/>
      </c>
      <c r="B94">
        <f>""</f>
        <v/>
      </c>
      <c r="C94">
        <f>""</f>
        <v/>
      </c>
      <c r="D94">
        <f>""</f>
        <v/>
      </c>
      <c r="E94">
        <f>""</f>
        <v/>
      </c>
      <c r="F94">
        <f>""</f>
        <v/>
      </c>
      <c r="G94">
        <f>""</f>
        <v/>
      </c>
    </row>
    <row r="95">
      <c r="A95">
        <f>""</f>
        <v/>
      </c>
      <c r="B95">
        <f>""</f>
        <v/>
      </c>
      <c r="C95">
        <f>""</f>
        <v/>
      </c>
      <c r="D95">
        <f>""</f>
        <v/>
      </c>
      <c r="E95">
        <f>""</f>
        <v/>
      </c>
      <c r="F95">
        <f>""</f>
        <v/>
      </c>
      <c r="G95">
        <f>""</f>
        <v/>
      </c>
    </row>
    <row r="96">
      <c r="A96">
        <f>""</f>
        <v/>
      </c>
      <c r="B96">
        <f>""</f>
        <v/>
      </c>
      <c r="C96">
        <f>""</f>
        <v/>
      </c>
      <c r="D96">
        <f>""</f>
        <v/>
      </c>
      <c r="E96">
        <f>""</f>
        <v/>
      </c>
      <c r="F96">
        <f>""</f>
        <v/>
      </c>
      <c r="G96">
        <f>""</f>
        <v/>
      </c>
    </row>
    <row r="97">
      <c r="A97">
        <f>""</f>
        <v/>
      </c>
      <c r="B97">
        <f>""</f>
        <v/>
      </c>
      <c r="C97">
        <f>""</f>
        <v/>
      </c>
      <c r="D97">
        <f>""</f>
        <v/>
      </c>
      <c r="E97">
        <f>""</f>
        <v/>
      </c>
      <c r="F97">
        <f>""</f>
        <v/>
      </c>
      <c r="G97">
        <f>""</f>
        <v/>
      </c>
    </row>
    <row r="98">
      <c r="A98">
        <f>""</f>
        <v/>
      </c>
      <c r="B98">
        <f>""</f>
        <v/>
      </c>
      <c r="C98">
        <f>""</f>
        <v/>
      </c>
      <c r="D98">
        <f>""</f>
        <v/>
      </c>
      <c r="E98">
        <f>""</f>
        <v/>
      </c>
      <c r="F98">
        <f>""</f>
        <v/>
      </c>
      <c r="G98">
        <f>""</f>
        <v/>
      </c>
    </row>
    <row r="99">
      <c r="A99">
        <f>""</f>
        <v/>
      </c>
      <c r="B99">
        <f>""</f>
        <v/>
      </c>
      <c r="C99">
        <f>""</f>
        <v/>
      </c>
      <c r="D99">
        <f>""</f>
        <v/>
      </c>
      <c r="E99">
        <f>""</f>
        <v/>
      </c>
      <c r="F99">
        <f>""</f>
        <v/>
      </c>
      <c r="G99">
        <f>""</f>
        <v/>
      </c>
    </row>
    <row r="100">
      <c r="A100">
        <f>""</f>
        <v/>
      </c>
      <c r="B100">
        <f>""</f>
        <v/>
      </c>
      <c r="C100">
        <f>""</f>
        <v/>
      </c>
      <c r="D100">
        <f>""</f>
        <v/>
      </c>
      <c r="E100">
        <f>""</f>
        <v/>
      </c>
      <c r="F100">
        <f>""</f>
        <v/>
      </c>
      <c r="G100">
        <f>""</f>
        <v/>
      </c>
    </row>
    <row r="101">
      <c r="A101">
        <f>""</f>
        <v/>
      </c>
      <c r="B101">
        <f>""</f>
        <v/>
      </c>
      <c r="C101">
        <f>""</f>
        <v/>
      </c>
      <c r="D101">
        <f>""</f>
        <v/>
      </c>
      <c r="E101">
        <f>""</f>
        <v/>
      </c>
      <c r="F101">
        <f>""</f>
        <v/>
      </c>
      <c r="G101">
        <f>""</f>
        <v/>
      </c>
    </row>
  </sheetData>
  <mergeCells count="6">
    <mergeCell ref="A1:H1"/>
    <mergeCell ref="A2:H2"/>
    <mergeCell ref="A3:H3"/>
    <mergeCell ref="A5:H5"/>
    <mergeCell ref="A10:G10"/>
    <mergeCell ref="A11:G11"/>
  </mergeCells>
  <conditionalFormatting sqref="A14:G23">
    <cfRule type="expression" priority="1" dxfId="0">
      <formula>$B14&lt;&gt;""</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05"/>
  <sheetViews>
    <sheetView showGridLines="0" workbookViewId="0">
      <pane ySplit="5" topLeftCell="A6" activePane="bottomLeft" state="frozen"/>
      <selection pane="bottomLeft" activeCell="A1" sqref="A1"/>
    </sheetView>
  </sheetViews>
  <sheetFormatPr baseColWidth="8" defaultRowHeight="15"/>
  <cols>
    <col width="11" customWidth="1" min="1" max="1"/>
    <col width="17" customWidth="1" min="2" max="2"/>
    <col width="24" customWidth="1" min="3" max="3"/>
    <col width="28" customWidth="1" min="4" max="4"/>
    <col width="21" customWidth="1" min="5" max="5"/>
    <col width="18" customWidth="1" min="6" max="6"/>
    <col width="18" customWidth="1" min="7" max="7"/>
    <col width="19" customWidth="1" min="8" max="8"/>
    <col width="18" customWidth="1" min="9" max="9"/>
    <col width="18" customWidth="1" min="10" max="10"/>
    <col width="19" customWidth="1" min="11" max="11"/>
    <col width="16" customWidth="1" min="12" max="12"/>
    <col width="16" customWidth="1" min="13" max="13"/>
    <col width="23" customWidth="1" min="14" max="14"/>
    <col width="31" customWidth="1" min="15" max="15"/>
    <col width="17" customWidth="1" min="16" max="16"/>
    <col width="31" customWidth="1" min="17" max="17"/>
    <col width="25" customWidth="1" min="18" max="18"/>
    <col width="16" customWidth="1" min="19" max="19"/>
    <col width="17" customWidth="1" min="20" max="20"/>
  </cols>
  <sheetData>
    <row r="1" ht="26" customHeight="1">
      <c r="A1" s="1" t="inlineStr">
        <is>
          <t>Station Plan</t>
        </is>
      </c>
      <c r="B1" s="20" t="n"/>
      <c r="C1" s="20" t="n"/>
      <c r="D1" s="20" t="n"/>
      <c r="E1" s="20" t="n"/>
      <c r="F1" s="20" t="n"/>
      <c r="G1" s="20" t="n"/>
      <c r="H1" s="20" t="n"/>
      <c r="I1" s="20" t="n"/>
      <c r="J1" s="20" t="n"/>
      <c r="K1" s="20" t="n"/>
      <c r="L1" s="20" t="n"/>
      <c r="M1" s="20" t="n"/>
      <c r="N1" s="20" t="n"/>
      <c r="O1" s="20" t="n"/>
      <c r="P1" s="20" t="n"/>
      <c r="Q1" s="20" t="n"/>
      <c r="R1" s="20" t="n"/>
      <c r="S1" s="20" t="n"/>
      <c r="T1" s="21" t="n"/>
    </row>
    <row r="2" ht="28" customHeight="1">
      <c r="A2" s="3" t="inlineStr">
        <is>
          <t>Enter or replace yellow cells only: reporting period, assembly station identifier, owner or responsible role, work order or run ID, and planned and actual quantities or times.</t>
        </is>
      </c>
      <c r="B2" s="20" t="n"/>
      <c r="C2" s="20" t="n"/>
      <c r="D2" s="20" t="n"/>
      <c r="E2" s="20" t="n"/>
      <c r="F2" s="20" t="n"/>
      <c r="G2" s="20" t="n"/>
      <c r="H2" s="20" t="n"/>
      <c r="I2" s="20" t="n"/>
      <c r="J2" s="20" t="n"/>
      <c r="K2" s="20" t="n"/>
      <c r="L2" s="20" t="n"/>
      <c r="M2" s="20" t="n"/>
      <c r="N2" s="20" t="n"/>
      <c r="O2" s="20" t="n"/>
      <c r="P2" s="20" t="n"/>
      <c r="Q2" s="20" t="n"/>
      <c r="R2" s="20" t="n"/>
      <c r="S2" s="20" t="n"/>
      <c r="T2" s="21" t="n"/>
    </row>
    <row r="3" ht="28" customHeight="1">
      <c r="A3" s="3" t="inlineStr">
        <is>
          <t>Planned-versus-actual checks compare entered quantities and times only when both values in a pair are numeric. Sample rows are provided in rows 6 through 13.</t>
        </is>
      </c>
      <c r="B3" s="20" t="n"/>
      <c r="C3" s="20" t="n"/>
      <c r="D3" s="20" t="n"/>
      <c r="E3" s="20" t="n"/>
      <c r="F3" s="20" t="n"/>
      <c r="G3" s="20" t="n"/>
      <c r="H3" s="20" t="n"/>
      <c r="I3" s="20" t="n"/>
      <c r="J3" s="20" t="n"/>
      <c r="K3" s="20" t="n"/>
      <c r="L3" s="20" t="n"/>
      <c r="M3" s="20" t="n"/>
      <c r="N3" s="20" t="n"/>
      <c r="O3" s="20" t="n"/>
      <c r="P3" s="20" t="n"/>
      <c r="Q3" s="20" t="n"/>
      <c r="R3" s="20" t="n"/>
      <c r="S3" s="20" t="n"/>
      <c r="T3" s="21" t="n"/>
    </row>
    <row r="5" ht="34" customHeight="1">
      <c r="A5" s="8" t="inlineStr">
        <is>
          <t>Record No.</t>
        </is>
      </c>
      <c r="B5" s="8" t="inlineStr">
        <is>
          <t>Reporting Period</t>
        </is>
      </c>
      <c r="C5" s="8" t="inlineStr">
        <is>
          <t>Assembly Station Identifier</t>
        </is>
      </c>
      <c r="D5" s="8" t="inlineStr">
        <is>
          <t>Owner or Responsible Role</t>
        </is>
      </c>
      <c r="E5" s="8" t="inlineStr">
        <is>
          <t>Work Order or Run ID</t>
        </is>
      </c>
      <c r="F5" s="8" t="inlineStr">
        <is>
          <t>Planned Quantity (units)</t>
        </is>
      </c>
      <c r="G5" s="8" t="inlineStr">
        <is>
          <t>Actual Quantity (units)</t>
        </is>
      </c>
      <c r="H5" s="8" t="inlineStr">
        <is>
          <t>Quantity Variance (units)</t>
        </is>
      </c>
      <c r="I5" s="8" t="inlineStr">
        <is>
          <t>Planned Time (minutes)</t>
        </is>
      </c>
      <c r="J5" s="8" t="inlineStr">
        <is>
          <t>Actual Time (minutes)</t>
        </is>
      </c>
      <c r="K5" s="8" t="inlineStr">
        <is>
          <t>Time Variance (minutes)</t>
        </is>
      </c>
      <c r="L5" s="8" t="inlineStr">
        <is>
          <t>Previous Status</t>
        </is>
      </c>
      <c r="M5" s="8" t="inlineStr">
        <is>
          <t>Current Status</t>
        </is>
      </c>
      <c r="N5" s="8" t="inlineStr">
        <is>
          <t>Status Progression Check</t>
        </is>
      </c>
      <c r="O5" s="8" t="inlineStr">
        <is>
          <t>Planned-versus-Actual Check</t>
        </is>
      </c>
      <c r="P5" s="8" t="inlineStr">
        <is>
          <t>Open Exception</t>
        </is>
      </c>
      <c r="Q5" s="8" t="inlineStr">
        <is>
          <t>Exception Detail</t>
        </is>
      </c>
      <c r="R5" s="8" t="inlineStr">
        <is>
          <t>Execution Register Inclusion</t>
        </is>
      </c>
      <c r="S5" s="8" t="inlineStr">
        <is>
          <t>Register Sequence</t>
        </is>
      </c>
      <c r="T5" s="8" t="inlineStr">
        <is>
          <t>Exception Sequence</t>
        </is>
      </c>
    </row>
    <row r="6" ht="28" customHeight="1">
      <c r="A6" s="12">
        <f>IF(C6="","",ROW()-5)</f>
        <v/>
      </c>
      <c r="B6" s="13" t="n">
        <v>46023</v>
      </c>
      <c r="C6" s="14" t="inlineStr">
        <is>
          <t>Sample station 01</t>
        </is>
      </c>
      <c r="D6" s="14" t="inlineStr">
        <is>
          <t>Sample role 01</t>
        </is>
      </c>
      <c r="E6" s="14" t="inlineStr">
        <is>
          <t>Sample run 01</t>
        </is>
      </c>
      <c r="F6" s="22" t="n">
        <v>100</v>
      </c>
      <c r="G6" s="22" t="n"/>
      <c r="H6" s="23">
        <f>IF(OR(NOT(ISNUMBER(F6)),NOT(ISNUMBER(G6))),"",IFERROR(G6-F6,""))</f>
        <v/>
      </c>
      <c r="I6" s="22" t="n">
        <v>60</v>
      </c>
      <c r="J6" s="22" t="n"/>
      <c r="K6" s="23">
        <f>IF(OR(NOT(ISNUMBER(I6)),NOT(ISNUMBER(J6))),"",IFERROR(J6-I6,""))</f>
        <v/>
      </c>
      <c r="L6" s="14" t="n"/>
      <c r="M6" s="14" t="inlineStr">
        <is>
          <t>Planned</t>
        </is>
      </c>
      <c r="N6" s="17">
        <f>IF(OR(C6="",M6=""),"",IF(OR(AND(L6="",M6="Planned"),AND(L6="Planned",OR(M6="Planned",M6="In Progress")),AND(L6="In Progress",OR(M6="In Progress",M6="Complete")),AND(L6="Complete",M6="Complete")),"Valid","Needs review"))</f>
        <v/>
      </c>
      <c r="O6" s="17">
        <f>IF(C6="","",IF(AND(ISNUMBER(F6),ISNUMBER(G6),ISNUMBER(I6),ISNUMBER(J6)),IF(AND(H6=0,K6=0),"Matches entered plan and actual values","Variance found"),IF(AND(ISNUMBER(F6),ISNUMBER(G6)),IF(H6=0,"Quantity matches entered values","Quantity variance found"),IF(AND(ISNUMBER(I6),ISNUMBER(J6)),IF(K6=0,"Time matches entered values","Time variance found"),""))))</f>
        <v/>
      </c>
      <c r="P6" s="17">
        <f>IF(C6="","",IF(OR(N6="Needs review",AND(ISNUMBER(H6),H6&lt;&gt;0),AND(ISNUMBER(K6),K6&lt;&gt;0)),"Open Exception",""))</f>
        <v/>
      </c>
      <c r="Q6" s="17">
        <f>IF(P6&lt;&gt;"Open Exception","",IF(N6="Needs review","Status progression needs review","")&amp;IF(AND(N6="Needs review",OR(AND(ISNUMBER(H6),H6&lt;&gt;0),AND(ISNUMBER(K6),K6&lt;&gt;0))),"; ","")&amp;IF(AND(ISNUMBER(H6),H6&lt;&gt;0),"Quantity variance","")&amp;IF(AND(ISNUMBER(H6),H6&lt;&gt;0,AND(ISNUMBER(K6),K6&lt;&gt;0)),"; ","")&amp;IF(AND(ISNUMBER(K6),K6&lt;&gt;0),"Time variance",""))</f>
        <v/>
      </c>
      <c r="R6" s="17">
        <f>IF(AND(B6&lt;&gt;"",C6&lt;&gt;"",D6&lt;&gt;"",E6&lt;&gt;"",M6&lt;&gt;""),"Included","")</f>
        <v/>
      </c>
      <c r="S6" s="12">
        <f>IF(R6="Included",COUNTIF($R$6:R6,"Included"),"")</f>
        <v/>
      </c>
      <c r="T6" s="12">
        <f>IF(P6="Open Exception",COUNTIF($P$6:P6,"Open Exception"),"")</f>
        <v/>
      </c>
    </row>
    <row r="7" ht="28" customHeight="1">
      <c r="A7" s="12">
        <f>IF(C7="","",ROW()-5)</f>
        <v/>
      </c>
      <c r="B7" s="13" t="n">
        <v>46023</v>
      </c>
      <c r="C7" s="14" t="inlineStr">
        <is>
          <t>Sample station 02</t>
        </is>
      </c>
      <c r="D7" s="14" t="inlineStr">
        <is>
          <t>Sample role 02</t>
        </is>
      </c>
      <c r="E7" s="14" t="inlineStr">
        <is>
          <t>Sample run 02</t>
        </is>
      </c>
      <c r="F7" s="22" t="n">
        <v>100</v>
      </c>
      <c r="G7" s="22" t="n">
        <v>90</v>
      </c>
      <c r="H7" s="23">
        <f>IF(OR(NOT(ISNUMBER(F7)),NOT(ISNUMBER(G7))),"",IFERROR(G7-F7,""))</f>
        <v/>
      </c>
      <c r="I7" s="22" t="n">
        <v>60</v>
      </c>
      <c r="J7" s="22" t="n">
        <v>55</v>
      </c>
      <c r="K7" s="23">
        <f>IF(OR(NOT(ISNUMBER(I7)),NOT(ISNUMBER(J7))),"",IFERROR(J7-I7,""))</f>
        <v/>
      </c>
      <c r="L7" s="14" t="inlineStr">
        <is>
          <t>Planned</t>
        </is>
      </c>
      <c r="M7" s="14" t="inlineStr">
        <is>
          <t>In Progress</t>
        </is>
      </c>
      <c r="N7" s="17">
        <f>IF(OR(C7="",M7=""),"",IF(OR(AND(L7="",M7="Planned"),AND(L7="Planned",OR(M7="Planned",M7="In Progress")),AND(L7="In Progress",OR(M7="In Progress",M7="Complete")),AND(L7="Complete",M7="Complete")),"Valid","Needs review"))</f>
        <v/>
      </c>
      <c r="O7" s="17">
        <f>IF(C7="","",IF(AND(ISNUMBER(F7),ISNUMBER(G7),ISNUMBER(I7),ISNUMBER(J7)),IF(AND(H7=0,K7=0),"Matches entered plan and actual values","Variance found"),IF(AND(ISNUMBER(F7),ISNUMBER(G7)),IF(H7=0,"Quantity matches entered values","Quantity variance found"),IF(AND(ISNUMBER(I7),ISNUMBER(J7)),IF(K7=0,"Time matches entered values","Time variance found"),""))))</f>
        <v/>
      </c>
      <c r="P7" s="17">
        <f>IF(C7="","",IF(OR(N7="Needs review",AND(ISNUMBER(H7),H7&lt;&gt;0),AND(ISNUMBER(K7),K7&lt;&gt;0)),"Open Exception",""))</f>
        <v/>
      </c>
      <c r="Q7" s="17">
        <f>IF(P7&lt;&gt;"Open Exception","",IF(N7="Needs review","Status progression needs review","")&amp;IF(AND(N7="Needs review",OR(AND(ISNUMBER(H7),H7&lt;&gt;0),AND(ISNUMBER(K7),K7&lt;&gt;0))),"; ","")&amp;IF(AND(ISNUMBER(H7),H7&lt;&gt;0),"Quantity variance","")&amp;IF(AND(ISNUMBER(H7),H7&lt;&gt;0,AND(ISNUMBER(K7),K7&lt;&gt;0)),"; ","")&amp;IF(AND(ISNUMBER(K7),K7&lt;&gt;0),"Time variance",""))</f>
        <v/>
      </c>
      <c r="R7" s="17">
        <f>IF(AND(B7&lt;&gt;"",C7&lt;&gt;"",D7&lt;&gt;"",E7&lt;&gt;"",M7&lt;&gt;""),"Included","")</f>
        <v/>
      </c>
      <c r="S7" s="12">
        <f>IF(R7="Included",COUNTIF($R$6:R7,"Included"),"")</f>
        <v/>
      </c>
      <c r="T7" s="12">
        <f>IF(P7="Open Exception",COUNTIF($P$6:P7,"Open Exception"),"")</f>
        <v/>
      </c>
    </row>
    <row r="8" ht="28" customHeight="1">
      <c r="A8" s="12">
        <f>IF(C8="","",ROW()-5)</f>
        <v/>
      </c>
      <c r="B8" s="13" t="n">
        <v>46023</v>
      </c>
      <c r="C8" s="14" t="inlineStr">
        <is>
          <t>Sample station 03</t>
        </is>
      </c>
      <c r="D8" s="14" t="inlineStr">
        <is>
          <t>Sample role 03</t>
        </is>
      </c>
      <c r="E8" s="14" t="inlineStr">
        <is>
          <t>Sample run 03</t>
        </is>
      </c>
      <c r="F8" s="22" t="n">
        <v>100</v>
      </c>
      <c r="G8" s="22" t="n">
        <v>100</v>
      </c>
      <c r="H8" s="23">
        <f>IF(OR(NOT(ISNUMBER(F8)),NOT(ISNUMBER(G8))),"",IFERROR(G8-F8,""))</f>
        <v/>
      </c>
      <c r="I8" s="22" t="n">
        <v>60</v>
      </c>
      <c r="J8" s="22" t="n">
        <v>60</v>
      </c>
      <c r="K8" s="23">
        <f>IF(OR(NOT(ISNUMBER(I8)),NOT(ISNUMBER(J8))),"",IFERROR(J8-I8,""))</f>
        <v/>
      </c>
      <c r="L8" s="14" t="inlineStr">
        <is>
          <t>In Progress</t>
        </is>
      </c>
      <c r="M8" s="14" t="inlineStr">
        <is>
          <t>Complete</t>
        </is>
      </c>
      <c r="N8" s="17">
        <f>IF(OR(C8="",M8=""),"",IF(OR(AND(L8="",M8="Planned"),AND(L8="Planned",OR(M8="Planned",M8="In Progress")),AND(L8="In Progress",OR(M8="In Progress",M8="Complete")),AND(L8="Complete",M8="Complete")),"Valid","Needs review"))</f>
        <v/>
      </c>
      <c r="O8" s="17">
        <f>IF(C8="","",IF(AND(ISNUMBER(F8),ISNUMBER(G8),ISNUMBER(I8),ISNUMBER(J8)),IF(AND(H8=0,K8=0),"Matches entered plan and actual values","Variance found"),IF(AND(ISNUMBER(F8),ISNUMBER(G8)),IF(H8=0,"Quantity matches entered values","Quantity variance found"),IF(AND(ISNUMBER(I8),ISNUMBER(J8)),IF(K8=0,"Time matches entered values","Time variance found"),""))))</f>
        <v/>
      </c>
      <c r="P8" s="17">
        <f>IF(C8="","",IF(OR(N8="Needs review",AND(ISNUMBER(H8),H8&lt;&gt;0),AND(ISNUMBER(K8),K8&lt;&gt;0)),"Open Exception",""))</f>
        <v/>
      </c>
      <c r="Q8" s="17">
        <f>IF(P8&lt;&gt;"Open Exception","",IF(N8="Needs review","Status progression needs review","")&amp;IF(AND(N8="Needs review",OR(AND(ISNUMBER(H8),H8&lt;&gt;0),AND(ISNUMBER(K8),K8&lt;&gt;0))),"; ","")&amp;IF(AND(ISNUMBER(H8),H8&lt;&gt;0),"Quantity variance","")&amp;IF(AND(ISNUMBER(H8),H8&lt;&gt;0,AND(ISNUMBER(K8),K8&lt;&gt;0)),"; ","")&amp;IF(AND(ISNUMBER(K8),K8&lt;&gt;0),"Time variance",""))</f>
        <v/>
      </c>
      <c r="R8" s="17">
        <f>IF(AND(B8&lt;&gt;"",C8&lt;&gt;"",D8&lt;&gt;"",E8&lt;&gt;"",M8&lt;&gt;""),"Included","")</f>
        <v/>
      </c>
      <c r="S8" s="12">
        <f>IF(R8="Included",COUNTIF($R$6:R8,"Included"),"")</f>
        <v/>
      </c>
      <c r="T8" s="12">
        <f>IF(P8="Open Exception",COUNTIF($P$6:P8,"Open Exception"),"")</f>
        <v/>
      </c>
    </row>
    <row r="9" ht="28" customHeight="1">
      <c r="A9" s="12">
        <f>IF(C9="","",ROW()-5)</f>
        <v/>
      </c>
      <c r="B9" s="13" t="n">
        <v>46023</v>
      </c>
      <c r="C9" s="14" t="inlineStr">
        <is>
          <t>Sample station 04</t>
        </is>
      </c>
      <c r="D9" s="14" t="inlineStr">
        <is>
          <t>Sample role 04</t>
        </is>
      </c>
      <c r="E9" s="14" t="inlineStr">
        <is>
          <t>Sample run 04</t>
        </is>
      </c>
      <c r="F9" s="22" t="n">
        <v>100</v>
      </c>
      <c r="G9" s="22" t="n">
        <v>110</v>
      </c>
      <c r="H9" s="23">
        <f>IF(OR(NOT(ISNUMBER(F9)),NOT(ISNUMBER(G9))),"",IFERROR(G9-F9,""))</f>
        <v/>
      </c>
      <c r="I9" s="22" t="n">
        <v>60</v>
      </c>
      <c r="J9" s="22" t="n">
        <v>65</v>
      </c>
      <c r="K9" s="23">
        <f>IF(OR(NOT(ISNUMBER(I9)),NOT(ISNUMBER(J9))),"",IFERROR(J9-I9,""))</f>
        <v/>
      </c>
      <c r="L9" s="14" t="inlineStr">
        <is>
          <t>In Progress</t>
        </is>
      </c>
      <c r="M9" s="14" t="inlineStr">
        <is>
          <t>Complete</t>
        </is>
      </c>
      <c r="N9" s="17">
        <f>IF(OR(C9="",M9=""),"",IF(OR(AND(L9="",M9="Planned"),AND(L9="Planned",OR(M9="Planned",M9="In Progress")),AND(L9="In Progress",OR(M9="In Progress",M9="Complete")),AND(L9="Complete",M9="Complete")),"Valid","Needs review"))</f>
        <v/>
      </c>
      <c r="O9" s="17">
        <f>IF(C9="","",IF(AND(ISNUMBER(F9),ISNUMBER(G9),ISNUMBER(I9),ISNUMBER(J9)),IF(AND(H9=0,K9=0),"Matches entered plan and actual values","Variance found"),IF(AND(ISNUMBER(F9),ISNUMBER(G9)),IF(H9=0,"Quantity matches entered values","Quantity variance found"),IF(AND(ISNUMBER(I9),ISNUMBER(J9)),IF(K9=0,"Time matches entered values","Time variance found"),""))))</f>
        <v/>
      </c>
      <c r="P9" s="17">
        <f>IF(C9="","",IF(OR(N9="Needs review",AND(ISNUMBER(H9),H9&lt;&gt;0),AND(ISNUMBER(K9),K9&lt;&gt;0)),"Open Exception",""))</f>
        <v/>
      </c>
      <c r="Q9" s="17">
        <f>IF(P9&lt;&gt;"Open Exception","",IF(N9="Needs review","Status progression needs review","")&amp;IF(AND(N9="Needs review",OR(AND(ISNUMBER(H9),H9&lt;&gt;0),AND(ISNUMBER(K9),K9&lt;&gt;0))),"; ","")&amp;IF(AND(ISNUMBER(H9),H9&lt;&gt;0),"Quantity variance","")&amp;IF(AND(ISNUMBER(H9),H9&lt;&gt;0,AND(ISNUMBER(K9),K9&lt;&gt;0)),"; ","")&amp;IF(AND(ISNUMBER(K9),K9&lt;&gt;0),"Time variance",""))</f>
        <v/>
      </c>
      <c r="R9" s="17">
        <f>IF(AND(B9&lt;&gt;"",C9&lt;&gt;"",D9&lt;&gt;"",E9&lt;&gt;"",M9&lt;&gt;""),"Included","")</f>
        <v/>
      </c>
      <c r="S9" s="12">
        <f>IF(R9="Included",COUNTIF($R$6:R9,"Included"),"")</f>
        <v/>
      </c>
      <c r="T9" s="12">
        <f>IF(P9="Open Exception",COUNTIF($P$6:P9,"Open Exception"),"")</f>
        <v/>
      </c>
    </row>
    <row r="10" ht="28" customHeight="1">
      <c r="A10" s="12">
        <f>IF(C10="","",ROW()-5)</f>
        <v/>
      </c>
      <c r="B10" s="13" t="n">
        <v>46030</v>
      </c>
      <c r="C10" s="14" t="inlineStr">
        <is>
          <t>Sample station 05</t>
        </is>
      </c>
      <c r="D10" s="14" t="inlineStr">
        <is>
          <t>Sample role 05</t>
        </is>
      </c>
      <c r="E10" s="14" t="inlineStr">
        <is>
          <t>Sample run 05</t>
        </is>
      </c>
      <c r="F10" s="22" t="n">
        <v>100</v>
      </c>
      <c r="G10" s="22" t="n">
        <v>100</v>
      </c>
      <c r="H10" s="23">
        <f>IF(OR(NOT(ISNUMBER(F10)),NOT(ISNUMBER(G10))),"",IFERROR(G10-F10,""))</f>
        <v/>
      </c>
      <c r="I10" s="22" t="n">
        <v>60</v>
      </c>
      <c r="J10" s="22" t="n">
        <v>60</v>
      </c>
      <c r="K10" s="23">
        <f>IF(OR(NOT(ISNUMBER(I10)),NOT(ISNUMBER(J10))),"",IFERROR(J10-I10,""))</f>
        <v/>
      </c>
      <c r="L10" s="14" t="inlineStr">
        <is>
          <t>Planned</t>
        </is>
      </c>
      <c r="M10" s="14" t="inlineStr">
        <is>
          <t>Complete</t>
        </is>
      </c>
      <c r="N10" s="17">
        <f>IF(OR(C10="",M10=""),"",IF(OR(AND(L10="",M10="Planned"),AND(L10="Planned",OR(M10="Planned",M10="In Progress")),AND(L10="In Progress",OR(M10="In Progress",M10="Complete")),AND(L10="Complete",M10="Complete")),"Valid","Needs review"))</f>
        <v/>
      </c>
      <c r="O10" s="17">
        <f>IF(C10="","",IF(AND(ISNUMBER(F10),ISNUMBER(G10),ISNUMBER(I10),ISNUMBER(J10)),IF(AND(H10=0,K10=0),"Matches entered plan and actual values","Variance found"),IF(AND(ISNUMBER(F10),ISNUMBER(G10)),IF(H10=0,"Quantity matches entered values","Quantity variance found"),IF(AND(ISNUMBER(I10),ISNUMBER(J10)),IF(K10=0,"Time matches entered values","Time variance found"),""))))</f>
        <v/>
      </c>
      <c r="P10" s="17">
        <f>IF(C10="","",IF(OR(N10="Needs review",AND(ISNUMBER(H10),H10&lt;&gt;0),AND(ISNUMBER(K10),K10&lt;&gt;0)),"Open Exception",""))</f>
        <v/>
      </c>
      <c r="Q10" s="17">
        <f>IF(P10&lt;&gt;"Open Exception","",IF(N10="Needs review","Status progression needs review","")&amp;IF(AND(N10="Needs review",OR(AND(ISNUMBER(H10),H10&lt;&gt;0),AND(ISNUMBER(K10),K10&lt;&gt;0))),"; ","")&amp;IF(AND(ISNUMBER(H10),H10&lt;&gt;0),"Quantity variance","")&amp;IF(AND(ISNUMBER(H10),H10&lt;&gt;0,AND(ISNUMBER(K10),K10&lt;&gt;0)),"; ","")&amp;IF(AND(ISNUMBER(K10),K10&lt;&gt;0),"Time variance",""))</f>
        <v/>
      </c>
      <c r="R10" s="17">
        <f>IF(AND(B10&lt;&gt;"",C10&lt;&gt;"",D10&lt;&gt;"",E10&lt;&gt;"",M10&lt;&gt;""),"Included","")</f>
        <v/>
      </c>
      <c r="S10" s="12">
        <f>IF(R10="Included",COUNTIF($R$6:R10,"Included"),"")</f>
        <v/>
      </c>
      <c r="T10" s="12">
        <f>IF(P10="Open Exception",COUNTIF($P$6:P10,"Open Exception"),"")</f>
        <v/>
      </c>
    </row>
    <row r="11" ht="28" customHeight="1">
      <c r="A11" s="12">
        <f>IF(C11="","",ROW()-5)</f>
        <v/>
      </c>
      <c r="B11" s="13" t="n">
        <v>46030</v>
      </c>
      <c r="C11" s="14" t="inlineStr">
        <is>
          <t>Sample station 06</t>
        </is>
      </c>
      <c r="D11" s="14" t="inlineStr">
        <is>
          <t>Sample role 06</t>
        </is>
      </c>
      <c r="E11" s="14" t="inlineStr">
        <is>
          <t>Sample run 06</t>
        </is>
      </c>
      <c r="F11" s="22" t="n">
        <v>80</v>
      </c>
      <c r="G11" s="22" t="n">
        <v>80</v>
      </c>
      <c r="H11" s="23">
        <f>IF(OR(NOT(ISNUMBER(F11)),NOT(ISNUMBER(G11))),"",IFERROR(G11-F11,""))</f>
        <v/>
      </c>
      <c r="I11" s="22" t="n">
        <v>50</v>
      </c>
      <c r="J11" s="22" t="n">
        <v>50</v>
      </c>
      <c r="K11" s="23">
        <f>IF(OR(NOT(ISNUMBER(I11)),NOT(ISNUMBER(J11))),"",IFERROR(J11-I11,""))</f>
        <v/>
      </c>
      <c r="L11" s="14" t="inlineStr">
        <is>
          <t>Planned</t>
        </is>
      </c>
      <c r="M11" s="14" t="inlineStr">
        <is>
          <t>In Progress</t>
        </is>
      </c>
      <c r="N11" s="17">
        <f>IF(OR(C11="",M11=""),"",IF(OR(AND(L11="",M11="Planned"),AND(L11="Planned",OR(M11="Planned",M11="In Progress")),AND(L11="In Progress",OR(M11="In Progress",M11="Complete")),AND(L11="Complete",M11="Complete")),"Valid","Needs review"))</f>
        <v/>
      </c>
      <c r="O11" s="17">
        <f>IF(C11="","",IF(AND(ISNUMBER(F11),ISNUMBER(G11),ISNUMBER(I11),ISNUMBER(J11)),IF(AND(H11=0,K11=0),"Matches entered plan and actual values","Variance found"),IF(AND(ISNUMBER(F11),ISNUMBER(G11)),IF(H11=0,"Quantity matches entered values","Quantity variance found"),IF(AND(ISNUMBER(I11),ISNUMBER(J11)),IF(K11=0,"Time matches entered values","Time variance found"),""))))</f>
        <v/>
      </c>
      <c r="P11" s="17">
        <f>IF(C11="","",IF(OR(N11="Needs review",AND(ISNUMBER(H11),H11&lt;&gt;0),AND(ISNUMBER(K11),K11&lt;&gt;0)),"Open Exception",""))</f>
        <v/>
      </c>
      <c r="Q11" s="17">
        <f>IF(P11&lt;&gt;"Open Exception","",IF(N11="Needs review","Status progression needs review","")&amp;IF(AND(N11="Needs review",OR(AND(ISNUMBER(H11),H11&lt;&gt;0),AND(ISNUMBER(K11),K11&lt;&gt;0))),"; ","")&amp;IF(AND(ISNUMBER(H11),H11&lt;&gt;0),"Quantity variance","")&amp;IF(AND(ISNUMBER(H11),H11&lt;&gt;0,AND(ISNUMBER(K11),K11&lt;&gt;0)),"; ","")&amp;IF(AND(ISNUMBER(K11),K11&lt;&gt;0),"Time variance",""))</f>
        <v/>
      </c>
      <c r="R11" s="17">
        <f>IF(AND(B11&lt;&gt;"",C11&lt;&gt;"",D11&lt;&gt;"",E11&lt;&gt;"",M11&lt;&gt;""),"Included","")</f>
        <v/>
      </c>
      <c r="S11" s="12">
        <f>IF(R11="Included",COUNTIF($R$6:R11,"Included"),"")</f>
        <v/>
      </c>
      <c r="T11" s="12">
        <f>IF(P11="Open Exception",COUNTIF($P$6:P11,"Open Exception"),"")</f>
        <v/>
      </c>
    </row>
    <row r="12" ht="28" customHeight="1">
      <c r="A12" s="12">
        <f>IF(C12="","",ROW()-5)</f>
        <v/>
      </c>
      <c r="B12" s="13" t="n">
        <v>46030</v>
      </c>
      <c r="C12" s="14" t="inlineStr">
        <is>
          <t>Sample station 07</t>
        </is>
      </c>
      <c r="D12" s="14" t="inlineStr">
        <is>
          <t>Sample role 07</t>
        </is>
      </c>
      <c r="E12" s="14" t="inlineStr">
        <is>
          <t>Sample run 07</t>
        </is>
      </c>
      <c r="F12" s="22" t="n">
        <v>75</v>
      </c>
      <c r="G12" s="22" t="n">
        <v>70</v>
      </c>
      <c r="H12" s="23">
        <f>IF(OR(NOT(ISNUMBER(F12)),NOT(ISNUMBER(G12))),"",IFERROR(G12-F12,""))</f>
        <v/>
      </c>
      <c r="I12" s="22" t="n">
        <v>45</v>
      </c>
      <c r="J12" s="22" t="n"/>
      <c r="K12" s="23">
        <f>IF(OR(NOT(ISNUMBER(I12)),NOT(ISNUMBER(J12))),"",IFERROR(J12-I12,""))</f>
        <v/>
      </c>
      <c r="L12" s="14" t="inlineStr">
        <is>
          <t>In Progress</t>
        </is>
      </c>
      <c r="M12" s="14" t="inlineStr">
        <is>
          <t>Complete</t>
        </is>
      </c>
      <c r="N12" s="17">
        <f>IF(OR(C12="",M12=""),"",IF(OR(AND(L12="",M12="Planned"),AND(L12="Planned",OR(M12="Planned",M12="In Progress")),AND(L12="In Progress",OR(M12="In Progress",M12="Complete")),AND(L12="Complete",M12="Complete")),"Valid","Needs review"))</f>
        <v/>
      </c>
      <c r="O12" s="17">
        <f>IF(C12="","",IF(AND(ISNUMBER(F12),ISNUMBER(G12),ISNUMBER(I12),ISNUMBER(J12)),IF(AND(H12=0,K12=0),"Matches entered plan and actual values","Variance found"),IF(AND(ISNUMBER(F12),ISNUMBER(G12)),IF(H12=0,"Quantity matches entered values","Quantity variance found"),IF(AND(ISNUMBER(I12),ISNUMBER(J12)),IF(K12=0,"Time matches entered values","Time variance found"),""))))</f>
        <v/>
      </c>
      <c r="P12" s="17">
        <f>IF(C12="","",IF(OR(N12="Needs review",AND(ISNUMBER(H12),H12&lt;&gt;0),AND(ISNUMBER(K12),K12&lt;&gt;0)),"Open Exception",""))</f>
        <v/>
      </c>
      <c r="Q12" s="17">
        <f>IF(P12&lt;&gt;"Open Exception","",IF(N12="Needs review","Status progression needs review","")&amp;IF(AND(N12="Needs review",OR(AND(ISNUMBER(H12),H12&lt;&gt;0),AND(ISNUMBER(K12),K12&lt;&gt;0))),"; ","")&amp;IF(AND(ISNUMBER(H12),H12&lt;&gt;0),"Quantity variance","")&amp;IF(AND(ISNUMBER(H12),H12&lt;&gt;0,AND(ISNUMBER(K12),K12&lt;&gt;0)),"; ","")&amp;IF(AND(ISNUMBER(K12),K12&lt;&gt;0),"Time variance",""))</f>
        <v/>
      </c>
      <c r="R12" s="17">
        <f>IF(AND(B12&lt;&gt;"",C12&lt;&gt;"",D12&lt;&gt;"",E12&lt;&gt;"",M12&lt;&gt;""),"Included","")</f>
        <v/>
      </c>
      <c r="S12" s="12">
        <f>IF(R12="Included",COUNTIF($R$6:R12,"Included"),"")</f>
        <v/>
      </c>
      <c r="T12" s="12">
        <f>IF(P12="Open Exception",COUNTIF($P$6:P12,"Open Exception"),"")</f>
        <v/>
      </c>
    </row>
    <row r="13" ht="28" customHeight="1">
      <c r="A13" s="12">
        <f>IF(C13="","",ROW()-5)</f>
        <v/>
      </c>
      <c r="B13" s="13" t="n">
        <v>46030</v>
      </c>
      <c r="C13" s="14" t="inlineStr">
        <is>
          <t>Sample station 08</t>
        </is>
      </c>
      <c r="D13" s="14" t="inlineStr">
        <is>
          <t>Sample role 08</t>
        </is>
      </c>
      <c r="E13" s="14" t="inlineStr">
        <is>
          <t>Sample run 08</t>
        </is>
      </c>
      <c r="F13" s="22" t="n">
        <v>50</v>
      </c>
      <c r="G13" s="22" t="n"/>
      <c r="H13" s="23">
        <f>IF(OR(NOT(ISNUMBER(F13)),NOT(ISNUMBER(G13))),"",IFERROR(G13-F13,""))</f>
        <v/>
      </c>
      <c r="I13" s="22" t="n">
        <v>30</v>
      </c>
      <c r="J13" s="22" t="n">
        <v>30</v>
      </c>
      <c r="K13" s="23">
        <f>IF(OR(NOT(ISNUMBER(I13)),NOT(ISNUMBER(J13))),"",IFERROR(J13-I13,""))</f>
        <v/>
      </c>
      <c r="L13" s="14" t="inlineStr">
        <is>
          <t>Complete</t>
        </is>
      </c>
      <c r="M13" s="14" t="inlineStr">
        <is>
          <t>Complete</t>
        </is>
      </c>
      <c r="N13" s="17">
        <f>IF(OR(C13="",M13=""),"",IF(OR(AND(L13="",M13="Planned"),AND(L13="Planned",OR(M13="Planned",M13="In Progress")),AND(L13="In Progress",OR(M13="In Progress",M13="Complete")),AND(L13="Complete",M13="Complete")),"Valid","Needs review"))</f>
        <v/>
      </c>
      <c r="O13" s="17">
        <f>IF(C13="","",IF(AND(ISNUMBER(F13),ISNUMBER(G13),ISNUMBER(I13),ISNUMBER(J13)),IF(AND(H13=0,K13=0),"Matches entered plan and actual values","Variance found"),IF(AND(ISNUMBER(F13),ISNUMBER(G13)),IF(H13=0,"Quantity matches entered values","Quantity variance found"),IF(AND(ISNUMBER(I13),ISNUMBER(J13)),IF(K13=0,"Time matches entered values","Time variance found"),""))))</f>
        <v/>
      </c>
      <c r="P13" s="17">
        <f>IF(C13="","",IF(OR(N13="Needs review",AND(ISNUMBER(H13),H13&lt;&gt;0),AND(ISNUMBER(K13),K13&lt;&gt;0)),"Open Exception",""))</f>
        <v/>
      </c>
      <c r="Q13" s="17">
        <f>IF(P13&lt;&gt;"Open Exception","",IF(N13="Needs review","Status progression needs review","")&amp;IF(AND(N13="Needs review",OR(AND(ISNUMBER(H13),H13&lt;&gt;0),AND(ISNUMBER(K13),K13&lt;&gt;0))),"; ","")&amp;IF(AND(ISNUMBER(H13),H13&lt;&gt;0),"Quantity variance","")&amp;IF(AND(ISNUMBER(H13),H13&lt;&gt;0,AND(ISNUMBER(K13),K13&lt;&gt;0)),"; ","")&amp;IF(AND(ISNUMBER(K13),K13&lt;&gt;0),"Time variance",""))</f>
        <v/>
      </c>
      <c r="R13" s="17">
        <f>IF(AND(B13&lt;&gt;"",C13&lt;&gt;"",D13&lt;&gt;"",E13&lt;&gt;"",M13&lt;&gt;""),"Included","")</f>
        <v/>
      </c>
      <c r="S13" s="12">
        <f>IF(R13="Included",COUNTIF($R$6:R13,"Included"),"")</f>
        <v/>
      </c>
      <c r="T13" s="12">
        <f>IF(P13="Open Exception",COUNTIF($P$6:P13,"Open Exception"),"")</f>
        <v/>
      </c>
    </row>
    <row r="14" ht="28" customHeight="1">
      <c r="A14" s="12">
        <f>IF(C14="","",ROW()-5)</f>
        <v/>
      </c>
      <c r="B14" s="13" t="n"/>
      <c r="C14" s="14" t="n"/>
      <c r="D14" s="14" t="n"/>
      <c r="E14" s="14" t="n"/>
      <c r="F14" s="22" t="n"/>
      <c r="G14" s="22" t="n"/>
      <c r="H14" s="23">
        <f>IF(OR(NOT(ISNUMBER(F14)),NOT(ISNUMBER(G14))),"",IFERROR(G14-F14,""))</f>
        <v/>
      </c>
      <c r="I14" s="22" t="n"/>
      <c r="J14" s="22" t="n"/>
      <c r="K14" s="23">
        <f>IF(OR(NOT(ISNUMBER(I14)),NOT(ISNUMBER(J14))),"",IFERROR(J14-I14,""))</f>
        <v/>
      </c>
      <c r="L14" s="14" t="n"/>
      <c r="M14" s="14" t="n"/>
      <c r="N14" s="17">
        <f>IF(OR(C14="",M14=""),"",IF(OR(AND(L14="",M14="Planned"),AND(L14="Planned",OR(M14="Planned",M14="In Progress")),AND(L14="In Progress",OR(M14="In Progress",M14="Complete")),AND(L14="Complete",M14="Complete")),"Valid","Needs review"))</f>
        <v/>
      </c>
      <c r="O14" s="17">
        <f>IF(C14="","",IF(AND(ISNUMBER(F14),ISNUMBER(G14),ISNUMBER(I14),ISNUMBER(J14)),IF(AND(H14=0,K14=0),"Matches entered plan and actual values","Variance found"),IF(AND(ISNUMBER(F14),ISNUMBER(G14)),IF(H14=0,"Quantity matches entered values","Quantity variance found"),IF(AND(ISNUMBER(I14),ISNUMBER(J14)),IF(K14=0,"Time matches entered values","Time variance found"),""))))</f>
        <v/>
      </c>
      <c r="P14" s="17">
        <f>IF(C14="","",IF(OR(N14="Needs review",AND(ISNUMBER(H14),H14&lt;&gt;0),AND(ISNUMBER(K14),K14&lt;&gt;0)),"Open Exception",""))</f>
        <v/>
      </c>
      <c r="Q14" s="17">
        <f>IF(P14&lt;&gt;"Open Exception","",IF(N14="Needs review","Status progression needs review","")&amp;IF(AND(N14="Needs review",OR(AND(ISNUMBER(H14),H14&lt;&gt;0),AND(ISNUMBER(K14),K14&lt;&gt;0))),"; ","")&amp;IF(AND(ISNUMBER(H14),H14&lt;&gt;0),"Quantity variance","")&amp;IF(AND(ISNUMBER(H14),H14&lt;&gt;0,AND(ISNUMBER(K14),K14&lt;&gt;0)),"; ","")&amp;IF(AND(ISNUMBER(K14),K14&lt;&gt;0),"Time variance",""))</f>
        <v/>
      </c>
      <c r="R14" s="17">
        <f>IF(AND(B14&lt;&gt;"",C14&lt;&gt;"",D14&lt;&gt;"",E14&lt;&gt;"",M14&lt;&gt;""),"Included","")</f>
        <v/>
      </c>
      <c r="S14" s="12">
        <f>IF(R14="Included",COUNTIF($R$6:R14,"Included"),"")</f>
        <v/>
      </c>
      <c r="T14" s="12">
        <f>IF(P14="Open Exception",COUNTIF($P$6:P14,"Open Exception"),"")</f>
        <v/>
      </c>
    </row>
    <row r="15" ht="28" customHeight="1">
      <c r="A15" s="12">
        <f>IF(C15="","",ROW()-5)</f>
        <v/>
      </c>
      <c r="B15" s="13" t="n"/>
      <c r="C15" s="14" t="n"/>
      <c r="D15" s="14" t="n"/>
      <c r="E15" s="14" t="n"/>
      <c r="F15" s="22" t="n"/>
      <c r="G15" s="22" t="n"/>
      <c r="H15" s="23">
        <f>IF(OR(NOT(ISNUMBER(F15)),NOT(ISNUMBER(G15))),"",IFERROR(G15-F15,""))</f>
        <v/>
      </c>
      <c r="I15" s="22" t="n"/>
      <c r="J15" s="22" t="n"/>
      <c r="K15" s="23">
        <f>IF(OR(NOT(ISNUMBER(I15)),NOT(ISNUMBER(J15))),"",IFERROR(J15-I15,""))</f>
        <v/>
      </c>
      <c r="L15" s="14" t="n"/>
      <c r="M15" s="14" t="n"/>
      <c r="N15" s="17">
        <f>IF(OR(C15="",M15=""),"",IF(OR(AND(L15="",M15="Planned"),AND(L15="Planned",OR(M15="Planned",M15="In Progress")),AND(L15="In Progress",OR(M15="In Progress",M15="Complete")),AND(L15="Complete",M15="Complete")),"Valid","Needs review"))</f>
        <v/>
      </c>
      <c r="O15" s="17">
        <f>IF(C15="","",IF(AND(ISNUMBER(F15),ISNUMBER(G15),ISNUMBER(I15),ISNUMBER(J15)),IF(AND(H15=0,K15=0),"Matches entered plan and actual values","Variance found"),IF(AND(ISNUMBER(F15),ISNUMBER(G15)),IF(H15=0,"Quantity matches entered values","Quantity variance found"),IF(AND(ISNUMBER(I15),ISNUMBER(J15)),IF(K15=0,"Time matches entered values","Time variance found"),""))))</f>
        <v/>
      </c>
      <c r="P15" s="17">
        <f>IF(C15="","",IF(OR(N15="Needs review",AND(ISNUMBER(H15),H15&lt;&gt;0),AND(ISNUMBER(K15),K15&lt;&gt;0)),"Open Exception",""))</f>
        <v/>
      </c>
      <c r="Q15" s="17">
        <f>IF(P15&lt;&gt;"Open Exception","",IF(N15="Needs review","Status progression needs review","")&amp;IF(AND(N15="Needs review",OR(AND(ISNUMBER(H15),H15&lt;&gt;0),AND(ISNUMBER(K15),K15&lt;&gt;0))),"; ","")&amp;IF(AND(ISNUMBER(H15),H15&lt;&gt;0),"Quantity variance","")&amp;IF(AND(ISNUMBER(H15),H15&lt;&gt;0,AND(ISNUMBER(K15),K15&lt;&gt;0)),"; ","")&amp;IF(AND(ISNUMBER(K15),K15&lt;&gt;0),"Time variance",""))</f>
        <v/>
      </c>
      <c r="R15" s="17">
        <f>IF(AND(B15&lt;&gt;"",C15&lt;&gt;"",D15&lt;&gt;"",E15&lt;&gt;"",M15&lt;&gt;""),"Included","")</f>
        <v/>
      </c>
      <c r="S15" s="12">
        <f>IF(R15="Included",COUNTIF($R$6:R15,"Included"),"")</f>
        <v/>
      </c>
      <c r="T15" s="12">
        <f>IF(P15="Open Exception",COUNTIF($P$6:P15,"Open Exception"),"")</f>
        <v/>
      </c>
    </row>
    <row r="16" ht="28" customHeight="1">
      <c r="A16" s="12">
        <f>IF(C16="","",ROW()-5)</f>
        <v/>
      </c>
      <c r="B16" s="13" t="n"/>
      <c r="C16" s="14" t="n"/>
      <c r="D16" s="14" t="n"/>
      <c r="E16" s="14" t="n"/>
      <c r="F16" s="22" t="n"/>
      <c r="G16" s="22" t="n"/>
      <c r="H16" s="23">
        <f>IF(OR(NOT(ISNUMBER(F16)),NOT(ISNUMBER(G16))),"",IFERROR(G16-F16,""))</f>
        <v/>
      </c>
      <c r="I16" s="22" t="n"/>
      <c r="J16" s="22" t="n"/>
      <c r="K16" s="23">
        <f>IF(OR(NOT(ISNUMBER(I16)),NOT(ISNUMBER(J16))),"",IFERROR(J16-I16,""))</f>
        <v/>
      </c>
      <c r="L16" s="14" t="n"/>
      <c r="M16" s="14" t="n"/>
      <c r="N16" s="17">
        <f>IF(OR(C16="",M16=""),"",IF(OR(AND(L16="",M16="Planned"),AND(L16="Planned",OR(M16="Planned",M16="In Progress")),AND(L16="In Progress",OR(M16="In Progress",M16="Complete")),AND(L16="Complete",M16="Complete")),"Valid","Needs review"))</f>
        <v/>
      </c>
      <c r="O16" s="17">
        <f>IF(C16="","",IF(AND(ISNUMBER(F16),ISNUMBER(G16),ISNUMBER(I16),ISNUMBER(J16)),IF(AND(H16=0,K16=0),"Matches entered plan and actual values","Variance found"),IF(AND(ISNUMBER(F16),ISNUMBER(G16)),IF(H16=0,"Quantity matches entered values","Quantity variance found"),IF(AND(ISNUMBER(I16),ISNUMBER(J16)),IF(K16=0,"Time matches entered values","Time variance found"),""))))</f>
        <v/>
      </c>
      <c r="P16" s="17">
        <f>IF(C16="","",IF(OR(N16="Needs review",AND(ISNUMBER(H16),H16&lt;&gt;0),AND(ISNUMBER(K16),K16&lt;&gt;0)),"Open Exception",""))</f>
        <v/>
      </c>
      <c r="Q16" s="17">
        <f>IF(P16&lt;&gt;"Open Exception","",IF(N16="Needs review","Status progression needs review","")&amp;IF(AND(N16="Needs review",OR(AND(ISNUMBER(H16),H16&lt;&gt;0),AND(ISNUMBER(K16),K16&lt;&gt;0))),"; ","")&amp;IF(AND(ISNUMBER(H16),H16&lt;&gt;0),"Quantity variance","")&amp;IF(AND(ISNUMBER(H16),H16&lt;&gt;0,AND(ISNUMBER(K16),K16&lt;&gt;0)),"; ","")&amp;IF(AND(ISNUMBER(K16),K16&lt;&gt;0),"Time variance",""))</f>
        <v/>
      </c>
      <c r="R16" s="17">
        <f>IF(AND(B16&lt;&gt;"",C16&lt;&gt;"",D16&lt;&gt;"",E16&lt;&gt;"",M16&lt;&gt;""),"Included","")</f>
        <v/>
      </c>
      <c r="S16" s="12">
        <f>IF(R16="Included",COUNTIF($R$6:R16,"Included"),"")</f>
        <v/>
      </c>
      <c r="T16" s="12">
        <f>IF(P16="Open Exception",COUNTIF($P$6:P16,"Open Exception"),"")</f>
        <v/>
      </c>
    </row>
    <row r="17" ht="28" customHeight="1">
      <c r="A17" s="12">
        <f>IF(C17="","",ROW()-5)</f>
        <v/>
      </c>
      <c r="B17" s="13" t="n"/>
      <c r="C17" s="14" t="n"/>
      <c r="D17" s="14" t="n"/>
      <c r="E17" s="14" t="n"/>
      <c r="F17" s="22" t="n"/>
      <c r="G17" s="22" t="n"/>
      <c r="H17" s="23">
        <f>IF(OR(NOT(ISNUMBER(F17)),NOT(ISNUMBER(G17))),"",IFERROR(G17-F17,""))</f>
        <v/>
      </c>
      <c r="I17" s="22" t="n"/>
      <c r="J17" s="22" t="n"/>
      <c r="K17" s="23">
        <f>IF(OR(NOT(ISNUMBER(I17)),NOT(ISNUMBER(J17))),"",IFERROR(J17-I17,""))</f>
        <v/>
      </c>
      <c r="L17" s="14" t="n"/>
      <c r="M17" s="14" t="n"/>
      <c r="N17" s="17">
        <f>IF(OR(C17="",M17=""),"",IF(OR(AND(L17="",M17="Planned"),AND(L17="Planned",OR(M17="Planned",M17="In Progress")),AND(L17="In Progress",OR(M17="In Progress",M17="Complete")),AND(L17="Complete",M17="Complete")),"Valid","Needs review"))</f>
        <v/>
      </c>
      <c r="O17" s="17">
        <f>IF(C17="","",IF(AND(ISNUMBER(F17),ISNUMBER(G17),ISNUMBER(I17),ISNUMBER(J17)),IF(AND(H17=0,K17=0),"Matches entered plan and actual values","Variance found"),IF(AND(ISNUMBER(F17),ISNUMBER(G17)),IF(H17=0,"Quantity matches entered values","Quantity variance found"),IF(AND(ISNUMBER(I17),ISNUMBER(J17)),IF(K17=0,"Time matches entered values","Time variance found"),""))))</f>
        <v/>
      </c>
      <c r="P17" s="17">
        <f>IF(C17="","",IF(OR(N17="Needs review",AND(ISNUMBER(H17),H17&lt;&gt;0),AND(ISNUMBER(K17),K17&lt;&gt;0)),"Open Exception",""))</f>
        <v/>
      </c>
      <c r="Q17" s="17">
        <f>IF(P17&lt;&gt;"Open Exception","",IF(N17="Needs review","Status progression needs review","")&amp;IF(AND(N17="Needs review",OR(AND(ISNUMBER(H17),H17&lt;&gt;0),AND(ISNUMBER(K17),K17&lt;&gt;0))),"; ","")&amp;IF(AND(ISNUMBER(H17),H17&lt;&gt;0),"Quantity variance","")&amp;IF(AND(ISNUMBER(H17),H17&lt;&gt;0,AND(ISNUMBER(K17),K17&lt;&gt;0)),"; ","")&amp;IF(AND(ISNUMBER(K17),K17&lt;&gt;0),"Time variance",""))</f>
        <v/>
      </c>
      <c r="R17" s="17">
        <f>IF(AND(B17&lt;&gt;"",C17&lt;&gt;"",D17&lt;&gt;"",E17&lt;&gt;"",M17&lt;&gt;""),"Included","")</f>
        <v/>
      </c>
      <c r="S17" s="12">
        <f>IF(R17="Included",COUNTIF($R$6:R17,"Included"),"")</f>
        <v/>
      </c>
      <c r="T17" s="12">
        <f>IF(P17="Open Exception",COUNTIF($P$6:P17,"Open Exception"),"")</f>
        <v/>
      </c>
    </row>
    <row r="18" ht="28" customHeight="1">
      <c r="A18" s="12">
        <f>IF(C18="","",ROW()-5)</f>
        <v/>
      </c>
      <c r="B18" s="13" t="n"/>
      <c r="C18" s="14" t="n"/>
      <c r="D18" s="14" t="n"/>
      <c r="E18" s="14" t="n"/>
      <c r="F18" s="22" t="n"/>
      <c r="G18" s="22" t="n"/>
      <c r="H18" s="23">
        <f>IF(OR(NOT(ISNUMBER(F18)),NOT(ISNUMBER(G18))),"",IFERROR(G18-F18,""))</f>
        <v/>
      </c>
      <c r="I18" s="22" t="n"/>
      <c r="J18" s="22" t="n"/>
      <c r="K18" s="23">
        <f>IF(OR(NOT(ISNUMBER(I18)),NOT(ISNUMBER(J18))),"",IFERROR(J18-I18,""))</f>
        <v/>
      </c>
      <c r="L18" s="14" t="n"/>
      <c r="M18" s="14" t="n"/>
      <c r="N18" s="17">
        <f>IF(OR(C18="",M18=""),"",IF(OR(AND(L18="",M18="Planned"),AND(L18="Planned",OR(M18="Planned",M18="In Progress")),AND(L18="In Progress",OR(M18="In Progress",M18="Complete")),AND(L18="Complete",M18="Complete")),"Valid","Needs review"))</f>
        <v/>
      </c>
      <c r="O18" s="17">
        <f>IF(C18="","",IF(AND(ISNUMBER(F18),ISNUMBER(G18),ISNUMBER(I18),ISNUMBER(J18)),IF(AND(H18=0,K18=0),"Matches entered plan and actual values","Variance found"),IF(AND(ISNUMBER(F18),ISNUMBER(G18)),IF(H18=0,"Quantity matches entered values","Quantity variance found"),IF(AND(ISNUMBER(I18),ISNUMBER(J18)),IF(K18=0,"Time matches entered values","Time variance found"),""))))</f>
        <v/>
      </c>
      <c r="P18" s="17">
        <f>IF(C18="","",IF(OR(N18="Needs review",AND(ISNUMBER(H18),H18&lt;&gt;0),AND(ISNUMBER(K18),K18&lt;&gt;0)),"Open Exception",""))</f>
        <v/>
      </c>
      <c r="Q18" s="17">
        <f>IF(P18&lt;&gt;"Open Exception","",IF(N18="Needs review","Status progression needs review","")&amp;IF(AND(N18="Needs review",OR(AND(ISNUMBER(H18),H18&lt;&gt;0),AND(ISNUMBER(K18),K18&lt;&gt;0))),"; ","")&amp;IF(AND(ISNUMBER(H18),H18&lt;&gt;0),"Quantity variance","")&amp;IF(AND(ISNUMBER(H18),H18&lt;&gt;0,AND(ISNUMBER(K18),K18&lt;&gt;0)),"; ","")&amp;IF(AND(ISNUMBER(K18),K18&lt;&gt;0),"Time variance",""))</f>
        <v/>
      </c>
      <c r="R18" s="17">
        <f>IF(AND(B18&lt;&gt;"",C18&lt;&gt;"",D18&lt;&gt;"",E18&lt;&gt;"",M18&lt;&gt;""),"Included","")</f>
        <v/>
      </c>
      <c r="S18" s="12">
        <f>IF(R18="Included",COUNTIF($R$6:R18,"Included"),"")</f>
        <v/>
      </c>
      <c r="T18" s="12">
        <f>IF(P18="Open Exception",COUNTIF($P$6:P18,"Open Exception"),"")</f>
        <v/>
      </c>
    </row>
    <row r="19" ht="28" customHeight="1">
      <c r="A19" s="12">
        <f>IF(C19="","",ROW()-5)</f>
        <v/>
      </c>
      <c r="B19" s="13" t="n"/>
      <c r="C19" s="14" t="n"/>
      <c r="D19" s="14" t="n"/>
      <c r="E19" s="14" t="n"/>
      <c r="F19" s="22" t="n"/>
      <c r="G19" s="22" t="n"/>
      <c r="H19" s="23">
        <f>IF(OR(NOT(ISNUMBER(F19)),NOT(ISNUMBER(G19))),"",IFERROR(G19-F19,""))</f>
        <v/>
      </c>
      <c r="I19" s="22" t="n"/>
      <c r="J19" s="22" t="n"/>
      <c r="K19" s="23">
        <f>IF(OR(NOT(ISNUMBER(I19)),NOT(ISNUMBER(J19))),"",IFERROR(J19-I19,""))</f>
        <v/>
      </c>
      <c r="L19" s="14" t="n"/>
      <c r="M19" s="14" t="n"/>
      <c r="N19" s="17">
        <f>IF(OR(C19="",M19=""),"",IF(OR(AND(L19="",M19="Planned"),AND(L19="Planned",OR(M19="Planned",M19="In Progress")),AND(L19="In Progress",OR(M19="In Progress",M19="Complete")),AND(L19="Complete",M19="Complete")),"Valid","Needs review"))</f>
        <v/>
      </c>
      <c r="O19" s="17">
        <f>IF(C19="","",IF(AND(ISNUMBER(F19),ISNUMBER(G19),ISNUMBER(I19),ISNUMBER(J19)),IF(AND(H19=0,K19=0),"Matches entered plan and actual values","Variance found"),IF(AND(ISNUMBER(F19),ISNUMBER(G19)),IF(H19=0,"Quantity matches entered values","Quantity variance found"),IF(AND(ISNUMBER(I19),ISNUMBER(J19)),IF(K19=0,"Time matches entered values","Time variance found"),""))))</f>
        <v/>
      </c>
      <c r="P19" s="17">
        <f>IF(C19="","",IF(OR(N19="Needs review",AND(ISNUMBER(H19),H19&lt;&gt;0),AND(ISNUMBER(K19),K19&lt;&gt;0)),"Open Exception",""))</f>
        <v/>
      </c>
      <c r="Q19" s="17">
        <f>IF(P19&lt;&gt;"Open Exception","",IF(N19="Needs review","Status progression needs review","")&amp;IF(AND(N19="Needs review",OR(AND(ISNUMBER(H19),H19&lt;&gt;0),AND(ISNUMBER(K19),K19&lt;&gt;0))),"; ","")&amp;IF(AND(ISNUMBER(H19),H19&lt;&gt;0),"Quantity variance","")&amp;IF(AND(ISNUMBER(H19),H19&lt;&gt;0,AND(ISNUMBER(K19),K19&lt;&gt;0)),"; ","")&amp;IF(AND(ISNUMBER(K19),K19&lt;&gt;0),"Time variance",""))</f>
        <v/>
      </c>
      <c r="R19" s="17">
        <f>IF(AND(B19&lt;&gt;"",C19&lt;&gt;"",D19&lt;&gt;"",E19&lt;&gt;"",M19&lt;&gt;""),"Included","")</f>
        <v/>
      </c>
      <c r="S19" s="12">
        <f>IF(R19="Included",COUNTIF($R$6:R19,"Included"),"")</f>
        <v/>
      </c>
      <c r="T19" s="12">
        <f>IF(P19="Open Exception",COUNTIF($P$6:P19,"Open Exception"),"")</f>
        <v/>
      </c>
    </row>
    <row r="20" ht="28" customHeight="1">
      <c r="A20" s="12">
        <f>IF(C20="","",ROW()-5)</f>
        <v/>
      </c>
      <c r="B20" s="13" t="n"/>
      <c r="C20" s="14" t="n"/>
      <c r="D20" s="14" t="n"/>
      <c r="E20" s="14" t="n"/>
      <c r="F20" s="22" t="n"/>
      <c r="G20" s="22" t="n"/>
      <c r="H20" s="23">
        <f>IF(OR(NOT(ISNUMBER(F20)),NOT(ISNUMBER(G20))),"",IFERROR(G20-F20,""))</f>
        <v/>
      </c>
      <c r="I20" s="22" t="n"/>
      <c r="J20" s="22" t="n"/>
      <c r="K20" s="23">
        <f>IF(OR(NOT(ISNUMBER(I20)),NOT(ISNUMBER(J20))),"",IFERROR(J20-I20,""))</f>
        <v/>
      </c>
      <c r="L20" s="14" t="n"/>
      <c r="M20" s="14" t="n"/>
      <c r="N20" s="17">
        <f>IF(OR(C20="",M20=""),"",IF(OR(AND(L20="",M20="Planned"),AND(L20="Planned",OR(M20="Planned",M20="In Progress")),AND(L20="In Progress",OR(M20="In Progress",M20="Complete")),AND(L20="Complete",M20="Complete")),"Valid","Needs review"))</f>
        <v/>
      </c>
      <c r="O20" s="17">
        <f>IF(C20="","",IF(AND(ISNUMBER(F20),ISNUMBER(G20),ISNUMBER(I20),ISNUMBER(J20)),IF(AND(H20=0,K20=0),"Matches entered plan and actual values","Variance found"),IF(AND(ISNUMBER(F20),ISNUMBER(G20)),IF(H20=0,"Quantity matches entered values","Quantity variance found"),IF(AND(ISNUMBER(I20),ISNUMBER(J20)),IF(K20=0,"Time matches entered values","Time variance found"),""))))</f>
        <v/>
      </c>
      <c r="P20" s="17">
        <f>IF(C20="","",IF(OR(N20="Needs review",AND(ISNUMBER(H20),H20&lt;&gt;0),AND(ISNUMBER(K20),K20&lt;&gt;0)),"Open Exception",""))</f>
        <v/>
      </c>
      <c r="Q20" s="17">
        <f>IF(P20&lt;&gt;"Open Exception","",IF(N20="Needs review","Status progression needs review","")&amp;IF(AND(N20="Needs review",OR(AND(ISNUMBER(H20),H20&lt;&gt;0),AND(ISNUMBER(K20),K20&lt;&gt;0))),"; ","")&amp;IF(AND(ISNUMBER(H20),H20&lt;&gt;0),"Quantity variance","")&amp;IF(AND(ISNUMBER(H20),H20&lt;&gt;0,AND(ISNUMBER(K20),K20&lt;&gt;0)),"; ","")&amp;IF(AND(ISNUMBER(K20),K20&lt;&gt;0),"Time variance",""))</f>
        <v/>
      </c>
      <c r="R20" s="17">
        <f>IF(AND(B20&lt;&gt;"",C20&lt;&gt;"",D20&lt;&gt;"",E20&lt;&gt;"",M20&lt;&gt;""),"Included","")</f>
        <v/>
      </c>
      <c r="S20" s="12">
        <f>IF(R20="Included",COUNTIF($R$6:R20,"Included"),"")</f>
        <v/>
      </c>
      <c r="T20" s="12">
        <f>IF(P20="Open Exception",COUNTIF($P$6:P20,"Open Exception"),"")</f>
        <v/>
      </c>
    </row>
    <row r="21" ht="28" customHeight="1">
      <c r="A21" s="12">
        <f>IF(C21="","",ROW()-5)</f>
        <v/>
      </c>
      <c r="B21" s="13" t="n"/>
      <c r="C21" s="14" t="n"/>
      <c r="D21" s="14" t="n"/>
      <c r="E21" s="14" t="n"/>
      <c r="F21" s="22" t="n"/>
      <c r="G21" s="22" t="n"/>
      <c r="H21" s="23">
        <f>IF(OR(NOT(ISNUMBER(F21)),NOT(ISNUMBER(G21))),"",IFERROR(G21-F21,""))</f>
        <v/>
      </c>
      <c r="I21" s="22" t="n"/>
      <c r="J21" s="22" t="n"/>
      <c r="K21" s="23">
        <f>IF(OR(NOT(ISNUMBER(I21)),NOT(ISNUMBER(J21))),"",IFERROR(J21-I21,""))</f>
        <v/>
      </c>
      <c r="L21" s="14" t="n"/>
      <c r="M21" s="14" t="n"/>
      <c r="N21" s="17">
        <f>IF(OR(C21="",M21=""),"",IF(OR(AND(L21="",M21="Planned"),AND(L21="Planned",OR(M21="Planned",M21="In Progress")),AND(L21="In Progress",OR(M21="In Progress",M21="Complete")),AND(L21="Complete",M21="Complete")),"Valid","Needs review"))</f>
        <v/>
      </c>
      <c r="O21" s="17">
        <f>IF(C21="","",IF(AND(ISNUMBER(F21),ISNUMBER(G21),ISNUMBER(I21),ISNUMBER(J21)),IF(AND(H21=0,K21=0),"Matches entered plan and actual values","Variance found"),IF(AND(ISNUMBER(F21),ISNUMBER(G21)),IF(H21=0,"Quantity matches entered values","Quantity variance found"),IF(AND(ISNUMBER(I21),ISNUMBER(J21)),IF(K21=0,"Time matches entered values","Time variance found"),""))))</f>
        <v/>
      </c>
      <c r="P21" s="17">
        <f>IF(C21="","",IF(OR(N21="Needs review",AND(ISNUMBER(H21),H21&lt;&gt;0),AND(ISNUMBER(K21),K21&lt;&gt;0)),"Open Exception",""))</f>
        <v/>
      </c>
      <c r="Q21" s="17">
        <f>IF(P21&lt;&gt;"Open Exception","",IF(N21="Needs review","Status progression needs review","")&amp;IF(AND(N21="Needs review",OR(AND(ISNUMBER(H21),H21&lt;&gt;0),AND(ISNUMBER(K21),K21&lt;&gt;0))),"; ","")&amp;IF(AND(ISNUMBER(H21),H21&lt;&gt;0),"Quantity variance","")&amp;IF(AND(ISNUMBER(H21),H21&lt;&gt;0,AND(ISNUMBER(K21),K21&lt;&gt;0)),"; ","")&amp;IF(AND(ISNUMBER(K21),K21&lt;&gt;0),"Time variance",""))</f>
        <v/>
      </c>
      <c r="R21" s="17">
        <f>IF(AND(B21&lt;&gt;"",C21&lt;&gt;"",D21&lt;&gt;"",E21&lt;&gt;"",M21&lt;&gt;""),"Included","")</f>
        <v/>
      </c>
      <c r="S21" s="12">
        <f>IF(R21="Included",COUNTIF($R$6:R21,"Included"),"")</f>
        <v/>
      </c>
      <c r="T21" s="12">
        <f>IF(P21="Open Exception",COUNTIF($P$6:P21,"Open Exception"),"")</f>
        <v/>
      </c>
    </row>
    <row r="22" ht="28" customHeight="1">
      <c r="A22" s="12">
        <f>IF(C22="","",ROW()-5)</f>
        <v/>
      </c>
      <c r="B22" s="13" t="n"/>
      <c r="C22" s="14" t="n"/>
      <c r="D22" s="14" t="n"/>
      <c r="E22" s="14" t="n"/>
      <c r="F22" s="22" t="n"/>
      <c r="G22" s="22" t="n"/>
      <c r="H22" s="23">
        <f>IF(OR(NOT(ISNUMBER(F22)),NOT(ISNUMBER(G22))),"",IFERROR(G22-F22,""))</f>
        <v/>
      </c>
      <c r="I22" s="22" t="n"/>
      <c r="J22" s="22" t="n"/>
      <c r="K22" s="23">
        <f>IF(OR(NOT(ISNUMBER(I22)),NOT(ISNUMBER(J22))),"",IFERROR(J22-I22,""))</f>
        <v/>
      </c>
      <c r="L22" s="14" t="n"/>
      <c r="M22" s="14" t="n"/>
      <c r="N22" s="17">
        <f>IF(OR(C22="",M22=""),"",IF(OR(AND(L22="",M22="Planned"),AND(L22="Planned",OR(M22="Planned",M22="In Progress")),AND(L22="In Progress",OR(M22="In Progress",M22="Complete")),AND(L22="Complete",M22="Complete")),"Valid","Needs review"))</f>
        <v/>
      </c>
      <c r="O22" s="17">
        <f>IF(C22="","",IF(AND(ISNUMBER(F22),ISNUMBER(G22),ISNUMBER(I22),ISNUMBER(J22)),IF(AND(H22=0,K22=0),"Matches entered plan and actual values","Variance found"),IF(AND(ISNUMBER(F22),ISNUMBER(G22)),IF(H22=0,"Quantity matches entered values","Quantity variance found"),IF(AND(ISNUMBER(I22),ISNUMBER(J22)),IF(K22=0,"Time matches entered values","Time variance found"),""))))</f>
        <v/>
      </c>
      <c r="P22" s="17">
        <f>IF(C22="","",IF(OR(N22="Needs review",AND(ISNUMBER(H22),H22&lt;&gt;0),AND(ISNUMBER(K22),K22&lt;&gt;0)),"Open Exception",""))</f>
        <v/>
      </c>
      <c r="Q22" s="17">
        <f>IF(P22&lt;&gt;"Open Exception","",IF(N22="Needs review","Status progression needs review","")&amp;IF(AND(N22="Needs review",OR(AND(ISNUMBER(H22),H22&lt;&gt;0),AND(ISNUMBER(K22),K22&lt;&gt;0))),"; ","")&amp;IF(AND(ISNUMBER(H22),H22&lt;&gt;0),"Quantity variance","")&amp;IF(AND(ISNUMBER(H22),H22&lt;&gt;0,AND(ISNUMBER(K22),K22&lt;&gt;0)),"; ","")&amp;IF(AND(ISNUMBER(K22),K22&lt;&gt;0),"Time variance",""))</f>
        <v/>
      </c>
      <c r="R22" s="17">
        <f>IF(AND(B22&lt;&gt;"",C22&lt;&gt;"",D22&lt;&gt;"",E22&lt;&gt;"",M22&lt;&gt;""),"Included","")</f>
        <v/>
      </c>
      <c r="S22" s="12">
        <f>IF(R22="Included",COUNTIF($R$6:R22,"Included"),"")</f>
        <v/>
      </c>
      <c r="T22" s="12">
        <f>IF(P22="Open Exception",COUNTIF($P$6:P22,"Open Exception"),"")</f>
        <v/>
      </c>
    </row>
    <row r="23" ht="28" customHeight="1">
      <c r="A23" s="12">
        <f>IF(C23="","",ROW()-5)</f>
        <v/>
      </c>
      <c r="B23" s="13" t="n"/>
      <c r="C23" s="14" t="n"/>
      <c r="D23" s="14" t="n"/>
      <c r="E23" s="14" t="n"/>
      <c r="F23" s="22" t="n"/>
      <c r="G23" s="22" t="n"/>
      <c r="H23" s="23">
        <f>IF(OR(NOT(ISNUMBER(F23)),NOT(ISNUMBER(G23))),"",IFERROR(G23-F23,""))</f>
        <v/>
      </c>
      <c r="I23" s="22" t="n"/>
      <c r="J23" s="22" t="n"/>
      <c r="K23" s="23">
        <f>IF(OR(NOT(ISNUMBER(I23)),NOT(ISNUMBER(J23))),"",IFERROR(J23-I23,""))</f>
        <v/>
      </c>
      <c r="L23" s="14" t="n"/>
      <c r="M23" s="14" t="n"/>
      <c r="N23" s="17">
        <f>IF(OR(C23="",M23=""),"",IF(OR(AND(L23="",M23="Planned"),AND(L23="Planned",OR(M23="Planned",M23="In Progress")),AND(L23="In Progress",OR(M23="In Progress",M23="Complete")),AND(L23="Complete",M23="Complete")),"Valid","Needs review"))</f>
        <v/>
      </c>
      <c r="O23" s="17">
        <f>IF(C23="","",IF(AND(ISNUMBER(F23),ISNUMBER(G23),ISNUMBER(I23),ISNUMBER(J23)),IF(AND(H23=0,K23=0),"Matches entered plan and actual values","Variance found"),IF(AND(ISNUMBER(F23),ISNUMBER(G23)),IF(H23=0,"Quantity matches entered values","Quantity variance found"),IF(AND(ISNUMBER(I23),ISNUMBER(J23)),IF(K23=0,"Time matches entered values","Time variance found"),""))))</f>
        <v/>
      </c>
      <c r="P23" s="17">
        <f>IF(C23="","",IF(OR(N23="Needs review",AND(ISNUMBER(H23),H23&lt;&gt;0),AND(ISNUMBER(K23),K23&lt;&gt;0)),"Open Exception",""))</f>
        <v/>
      </c>
      <c r="Q23" s="17">
        <f>IF(P23&lt;&gt;"Open Exception","",IF(N23="Needs review","Status progression needs review","")&amp;IF(AND(N23="Needs review",OR(AND(ISNUMBER(H23),H23&lt;&gt;0),AND(ISNUMBER(K23),K23&lt;&gt;0))),"; ","")&amp;IF(AND(ISNUMBER(H23),H23&lt;&gt;0),"Quantity variance","")&amp;IF(AND(ISNUMBER(H23),H23&lt;&gt;0,AND(ISNUMBER(K23),K23&lt;&gt;0)),"; ","")&amp;IF(AND(ISNUMBER(K23),K23&lt;&gt;0),"Time variance",""))</f>
        <v/>
      </c>
      <c r="R23" s="17">
        <f>IF(AND(B23&lt;&gt;"",C23&lt;&gt;"",D23&lt;&gt;"",E23&lt;&gt;"",M23&lt;&gt;""),"Included","")</f>
        <v/>
      </c>
      <c r="S23" s="12">
        <f>IF(R23="Included",COUNTIF($R$6:R23,"Included"),"")</f>
        <v/>
      </c>
      <c r="T23" s="12">
        <f>IF(P23="Open Exception",COUNTIF($P$6:P23,"Open Exception"),"")</f>
        <v/>
      </c>
    </row>
    <row r="24" ht="28" customHeight="1">
      <c r="A24" s="12">
        <f>IF(C24="","",ROW()-5)</f>
        <v/>
      </c>
      <c r="B24" s="13" t="n"/>
      <c r="C24" s="14" t="n"/>
      <c r="D24" s="14" t="n"/>
      <c r="E24" s="14" t="n"/>
      <c r="F24" s="22" t="n"/>
      <c r="G24" s="22" t="n"/>
      <c r="H24" s="23">
        <f>IF(OR(NOT(ISNUMBER(F24)),NOT(ISNUMBER(G24))),"",IFERROR(G24-F24,""))</f>
        <v/>
      </c>
      <c r="I24" s="22" t="n"/>
      <c r="J24" s="22" t="n"/>
      <c r="K24" s="23">
        <f>IF(OR(NOT(ISNUMBER(I24)),NOT(ISNUMBER(J24))),"",IFERROR(J24-I24,""))</f>
        <v/>
      </c>
      <c r="L24" s="14" t="n"/>
      <c r="M24" s="14" t="n"/>
      <c r="N24" s="17">
        <f>IF(OR(C24="",M24=""),"",IF(OR(AND(L24="",M24="Planned"),AND(L24="Planned",OR(M24="Planned",M24="In Progress")),AND(L24="In Progress",OR(M24="In Progress",M24="Complete")),AND(L24="Complete",M24="Complete")),"Valid","Needs review"))</f>
        <v/>
      </c>
      <c r="O24" s="17">
        <f>IF(C24="","",IF(AND(ISNUMBER(F24),ISNUMBER(G24),ISNUMBER(I24),ISNUMBER(J24)),IF(AND(H24=0,K24=0),"Matches entered plan and actual values","Variance found"),IF(AND(ISNUMBER(F24),ISNUMBER(G24)),IF(H24=0,"Quantity matches entered values","Quantity variance found"),IF(AND(ISNUMBER(I24),ISNUMBER(J24)),IF(K24=0,"Time matches entered values","Time variance found"),""))))</f>
        <v/>
      </c>
      <c r="P24" s="17">
        <f>IF(C24="","",IF(OR(N24="Needs review",AND(ISNUMBER(H24),H24&lt;&gt;0),AND(ISNUMBER(K24),K24&lt;&gt;0)),"Open Exception",""))</f>
        <v/>
      </c>
      <c r="Q24" s="17">
        <f>IF(P24&lt;&gt;"Open Exception","",IF(N24="Needs review","Status progression needs review","")&amp;IF(AND(N24="Needs review",OR(AND(ISNUMBER(H24),H24&lt;&gt;0),AND(ISNUMBER(K24),K24&lt;&gt;0))),"; ","")&amp;IF(AND(ISNUMBER(H24),H24&lt;&gt;0),"Quantity variance","")&amp;IF(AND(ISNUMBER(H24),H24&lt;&gt;0,AND(ISNUMBER(K24),K24&lt;&gt;0)),"; ","")&amp;IF(AND(ISNUMBER(K24),K24&lt;&gt;0),"Time variance",""))</f>
        <v/>
      </c>
      <c r="R24" s="17">
        <f>IF(AND(B24&lt;&gt;"",C24&lt;&gt;"",D24&lt;&gt;"",E24&lt;&gt;"",M24&lt;&gt;""),"Included","")</f>
        <v/>
      </c>
      <c r="S24" s="12">
        <f>IF(R24="Included",COUNTIF($R$6:R24,"Included"),"")</f>
        <v/>
      </c>
      <c r="T24" s="12">
        <f>IF(P24="Open Exception",COUNTIF($P$6:P24,"Open Exception"),"")</f>
        <v/>
      </c>
    </row>
    <row r="25" ht="28" customHeight="1">
      <c r="A25" s="12">
        <f>IF(C25="","",ROW()-5)</f>
        <v/>
      </c>
      <c r="B25" s="13" t="n"/>
      <c r="C25" s="14" t="n"/>
      <c r="D25" s="14" t="n"/>
      <c r="E25" s="14" t="n"/>
      <c r="F25" s="22" t="n"/>
      <c r="G25" s="22" t="n"/>
      <c r="H25" s="23">
        <f>IF(OR(NOT(ISNUMBER(F25)),NOT(ISNUMBER(G25))),"",IFERROR(G25-F25,""))</f>
        <v/>
      </c>
      <c r="I25" s="22" t="n"/>
      <c r="J25" s="22" t="n"/>
      <c r="K25" s="23">
        <f>IF(OR(NOT(ISNUMBER(I25)),NOT(ISNUMBER(J25))),"",IFERROR(J25-I25,""))</f>
        <v/>
      </c>
      <c r="L25" s="14" t="n"/>
      <c r="M25" s="14" t="n"/>
      <c r="N25" s="17">
        <f>IF(OR(C25="",M25=""),"",IF(OR(AND(L25="",M25="Planned"),AND(L25="Planned",OR(M25="Planned",M25="In Progress")),AND(L25="In Progress",OR(M25="In Progress",M25="Complete")),AND(L25="Complete",M25="Complete")),"Valid","Needs review"))</f>
        <v/>
      </c>
      <c r="O25" s="17">
        <f>IF(C25="","",IF(AND(ISNUMBER(F25),ISNUMBER(G25),ISNUMBER(I25),ISNUMBER(J25)),IF(AND(H25=0,K25=0),"Matches entered plan and actual values","Variance found"),IF(AND(ISNUMBER(F25),ISNUMBER(G25)),IF(H25=0,"Quantity matches entered values","Quantity variance found"),IF(AND(ISNUMBER(I25),ISNUMBER(J25)),IF(K25=0,"Time matches entered values","Time variance found"),""))))</f>
        <v/>
      </c>
      <c r="P25" s="17">
        <f>IF(C25="","",IF(OR(N25="Needs review",AND(ISNUMBER(H25),H25&lt;&gt;0),AND(ISNUMBER(K25),K25&lt;&gt;0)),"Open Exception",""))</f>
        <v/>
      </c>
      <c r="Q25" s="17">
        <f>IF(P25&lt;&gt;"Open Exception","",IF(N25="Needs review","Status progression needs review","")&amp;IF(AND(N25="Needs review",OR(AND(ISNUMBER(H25),H25&lt;&gt;0),AND(ISNUMBER(K25),K25&lt;&gt;0))),"; ","")&amp;IF(AND(ISNUMBER(H25),H25&lt;&gt;0),"Quantity variance","")&amp;IF(AND(ISNUMBER(H25),H25&lt;&gt;0,AND(ISNUMBER(K25),K25&lt;&gt;0)),"; ","")&amp;IF(AND(ISNUMBER(K25),K25&lt;&gt;0),"Time variance",""))</f>
        <v/>
      </c>
      <c r="R25" s="17">
        <f>IF(AND(B25&lt;&gt;"",C25&lt;&gt;"",D25&lt;&gt;"",E25&lt;&gt;"",M25&lt;&gt;""),"Included","")</f>
        <v/>
      </c>
      <c r="S25" s="12">
        <f>IF(R25="Included",COUNTIF($R$6:R25,"Included"),"")</f>
        <v/>
      </c>
      <c r="T25" s="12">
        <f>IF(P25="Open Exception",COUNTIF($P$6:P25,"Open Exception"),"")</f>
        <v/>
      </c>
    </row>
    <row r="26" ht="28" customHeight="1">
      <c r="A26" s="12">
        <f>IF(C26="","",ROW()-5)</f>
        <v/>
      </c>
      <c r="B26" s="13" t="n"/>
      <c r="C26" s="14" t="n"/>
      <c r="D26" s="14" t="n"/>
      <c r="E26" s="14" t="n"/>
      <c r="F26" s="22" t="n"/>
      <c r="G26" s="22" t="n"/>
      <c r="H26" s="23">
        <f>IF(OR(NOT(ISNUMBER(F26)),NOT(ISNUMBER(G26))),"",IFERROR(G26-F26,""))</f>
        <v/>
      </c>
      <c r="I26" s="22" t="n"/>
      <c r="J26" s="22" t="n"/>
      <c r="K26" s="23">
        <f>IF(OR(NOT(ISNUMBER(I26)),NOT(ISNUMBER(J26))),"",IFERROR(J26-I26,""))</f>
        <v/>
      </c>
      <c r="L26" s="14" t="n"/>
      <c r="M26" s="14" t="n"/>
      <c r="N26" s="17">
        <f>IF(OR(C26="",M26=""),"",IF(OR(AND(L26="",M26="Planned"),AND(L26="Planned",OR(M26="Planned",M26="In Progress")),AND(L26="In Progress",OR(M26="In Progress",M26="Complete")),AND(L26="Complete",M26="Complete")),"Valid","Needs review"))</f>
        <v/>
      </c>
      <c r="O26" s="17">
        <f>IF(C26="","",IF(AND(ISNUMBER(F26),ISNUMBER(G26),ISNUMBER(I26),ISNUMBER(J26)),IF(AND(H26=0,K26=0),"Matches entered plan and actual values","Variance found"),IF(AND(ISNUMBER(F26),ISNUMBER(G26)),IF(H26=0,"Quantity matches entered values","Quantity variance found"),IF(AND(ISNUMBER(I26),ISNUMBER(J26)),IF(K26=0,"Time matches entered values","Time variance found"),""))))</f>
        <v/>
      </c>
      <c r="P26" s="17">
        <f>IF(C26="","",IF(OR(N26="Needs review",AND(ISNUMBER(H26),H26&lt;&gt;0),AND(ISNUMBER(K26),K26&lt;&gt;0)),"Open Exception",""))</f>
        <v/>
      </c>
      <c r="Q26" s="17">
        <f>IF(P26&lt;&gt;"Open Exception","",IF(N26="Needs review","Status progression needs review","")&amp;IF(AND(N26="Needs review",OR(AND(ISNUMBER(H26),H26&lt;&gt;0),AND(ISNUMBER(K26),K26&lt;&gt;0))),"; ","")&amp;IF(AND(ISNUMBER(H26),H26&lt;&gt;0),"Quantity variance","")&amp;IF(AND(ISNUMBER(H26),H26&lt;&gt;0,AND(ISNUMBER(K26),K26&lt;&gt;0)),"; ","")&amp;IF(AND(ISNUMBER(K26),K26&lt;&gt;0),"Time variance",""))</f>
        <v/>
      </c>
      <c r="R26" s="17">
        <f>IF(AND(B26&lt;&gt;"",C26&lt;&gt;"",D26&lt;&gt;"",E26&lt;&gt;"",M26&lt;&gt;""),"Included","")</f>
        <v/>
      </c>
      <c r="S26" s="12">
        <f>IF(R26="Included",COUNTIF($R$6:R26,"Included"),"")</f>
        <v/>
      </c>
      <c r="T26" s="12">
        <f>IF(P26="Open Exception",COUNTIF($P$6:P26,"Open Exception"),"")</f>
        <v/>
      </c>
    </row>
    <row r="27" ht="28" customHeight="1">
      <c r="A27" s="12">
        <f>IF(C27="","",ROW()-5)</f>
        <v/>
      </c>
      <c r="B27" s="13" t="n"/>
      <c r="C27" s="14" t="n"/>
      <c r="D27" s="14" t="n"/>
      <c r="E27" s="14" t="n"/>
      <c r="F27" s="22" t="n"/>
      <c r="G27" s="22" t="n"/>
      <c r="H27" s="23">
        <f>IF(OR(NOT(ISNUMBER(F27)),NOT(ISNUMBER(G27))),"",IFERROR(G27-F27,""))</f>
        <v/>
      </c>
      <c r="I27" s="22" t="n"/>
      <c r="J27" s="22" t="n"/>
      <c r="K27" s="23">
        <f>IF(OR(NOT(ISNUMBER(I27)),NOT(ISNUMBER(J27))),"",IFERROR(J27-I27,""))</f>
        <v/>
      </c>
      <c r="L27" s="14" t="n"/>
      <c r="M27" s="14" t="n"/>
      <c r="N27" s="17">
        <f>IF(OR(C27="",M27=""),"",IF(OR(AND(L27="",M27="Planned"),AND(L27="Planned",OR(M27="Planned",M27="In Progress")),AND(L27="In Progress",OR(M27="In Progress",M27="Complete")),AND(L27="Complete",M27="Complete")),"Valid","Needs review"))</f>
        <v/>
      </c>
      <c r="O27" s="17">
        <f>IF(C27="","",IF(AND(ISNUMBER(F27),ISNUMBER(G27),ISNUMBER(I27),ISNUMBER(J27)),IF(AND(H27=0,K27=0),"Matches entered plan and actual values","Variance found"),IF(AND(ISNUMBER(F27),ISNUMBER(G27)),IF(H27=0,"Quantity matches entered values","Quantity variance found"),IF(AND(ISNUMBER(I27),ISNUMBER(J27)),IF(K27=0,"Time matches entered values","Time variance found"),""))))</f>
        <v/>
      </c>
      <c r="P27" s="17">
        <f>IF(C27="","",IF(OR(N27="Needs review",AND(ISNUMBER(H27),H27&lt;&gt;0),AND(ISNUMBER(K27),K27&lt;&gt;0)),"Open Exception",""))</f>
        <v/>
      </c>
      <c r="Q27" s="17">
        <f>IF(P27&lt;&gt;"Open Exception","",IF(N27="Needs review","Status progression needs review","")&amp;IF(AND(N27="Needs review",OR(AND(ISNUMBER(H27),H27&lt;&gt;0),AND(ISNUMBER(K27),K27&lt;&gt;0))),"; ","")&amp;IF(AND(ISNUMBER(H27),H27&lt;&gt;0),"Quantity variance","")&amp;IF(AND(ISNUMBER(H27),H27&lt;&gt;0,AND(ISNUMBER(K27),K27&lt;&gt;0)),"; ","")&amp;IF(AND(ISNUMBER(K27),K27&lt;&gt;0),"Time variance",""))</f>
        <v/>
      </c>
      <c r="R27" s="17">
        <f>IF(AND(B27&lt;&gt;"",C27&lt;&gt;"",D27&lt;&gt;"",E27&lt;&gt;"",M27&lt;&gt;""),"Included","")</f>
        <v/>
      </c>
      <c r="S27" s="12">
        <f>IF(R27="Included",COUNTIF($R$6:R27,"Included"),"")</f>
        <v/>
      </c>
      <c r="T27" s="12">
        <f>IF(P27="Open Exception",COUNTIF($P$6:P27,"Open Exception"),"")</f>
        <v/>
      </c>
    </row>
    <row r="28" ht="28" customHeight="1">
      <c r="A28" s="12">
        <f>IF(C28="","",ROW()-5)</f>
        <v/>
      </c>
      <c r="B28" s="13" t="n"/>
      <c r="C28" s="14" t="n"/>
      <c r="D28" s="14" t="n"/>
      <c r="E28" s="14" t="n"/>
      <c r="F28" s="22" t="n"/>
      <c r="G28" s="22" t="n"/>
      <c r="H28" s="23">
        <f>IF(OR(NOT(ISNUMBER(F28)),NOT(ISNUMBER(G28))),"",IFERROR(G28-F28,""))</f>
        <v/>
      </c>
      <c r="I28" s="22" t="n"/>
      <c r="J28" s="22" t="n"/>
      <c r="K28" s="23">
        <f>IF(OR(NOT(ISNUMBER(I28)),NOT(ISNUMBER(J28))),"",IFERROR(J28-I28,""))</f>
        <v/>
      </c>
      <c r="L28" s="14" t="n"/>
      <c r="M28" s="14" t="n"/>
      <c r="N28" s="17">
        <f>IF(OR(C28="",M28=""),"",IF(OR(AND(L28="",M28="Planned"),AND(L28="Planned",OR(M28="Planned",M28="In Progress")),AND(L28="In Progress",OR(M28="In Progress",M28="Complete")),AND(L28="Complete",M28="Complete")),"Valid","Needs review"))</f>
        <v/>
      </c>
      <c r="O28" s="17">
        <f>IF(C28="","",IF(AND(ISNUMBER(F28),ISNUMBER(G28),ISNUMBER(I28),ISNUMBER(J28)),IF(AND(H28=0,K28=0),"Matches entered plan and actual values","Variance found"),IF(AND(ISNUMBER(F28),ISNUMBER(G28)),IF(H28=0,"Quantity matches entered values","Quantity variance found"),IF(AND(ISNUMBER(I28),ISNUMBER(J28)),IF(K28=0,"Time matches entered values","Time variance found"),""))))</f>
        <v/>
      </c>
      <c r="P28" s="17">
        <f>IF(C28="","",IF(OR(N28="Needs review",AND(ISNUMBER(H28),H28&lt;&gt;0),AND(ISNUMBER(K28),K28&lt;&gt;0)),"Open Exception",""))</f>
        <v/>
      </c>
      <c r="Q28" s="17">
        <f>IF(P28&lt;&gt;"Open Exception","",IF(N28="Needs review","Status progression needs review","")&amp;IF(AND(N28="Needs review",OR(AND(ISNUMBER(H28),H28&lt;&gt;0),AND(ISNUMBER(K28),K28&lt;&gt;0))),"; ","")&amp;IF(AND(ISNUMBER(H28),H28&lt;&gt;0),"Quantity variance","")&amp;IF(AND(ISNUMBER(H28),H28&lt;&gt;0,AND(ISNUMBER(K28),K28&lt;&gt;0)),"; ","")&amp;IF(AND(ISNUMBER(K28),K28&lt;&gt;0),"Time variance",""))</f>
        <v/>
      </c>
      <c r="R28" s="17">
        <f>IF(AND(B28&lt;&gt;"",C28&lt;&gt;"",D28&lt;&gt;"",E28&lt;&gt;"",M28&lt;&gt;""),"Included","")</f>
        <v/>
      </c>
      <c r="S28" s="12">
        <f>IF(R28="Included",COUNTIF($R$6:R28,"Included"),"")</f>
        <v/>
      </c>
      <c r="T28" s="12">
        <f>IF(P28="Open Exception",COUNTIF($P$6:P28,"Open Exception"),"")</f>
        <v/>
      </c>
    </row>
    <row r="29" ht="28" customHeight="1">
      <c r="A29" s="12">
        <f>IF(C29="","",ROW()-5)</f>
        <v/>
      </c>
      <c r="B29" s="13" t="n"/>
      <c r="C29" s="14" t="n"/>
      <c r="D29" s="14" t="n"/>
      <c r="E29" s="14" t="n"/>
      <c r="F29" s="22" t="n"/>
      <c r="G29" s="22" t="n"/>
      <c r="H29" s="23">
        <f>IF(OR(NOT(ISNUMBER(F29)),NOT(ISNUMBER(G29))),"",IFERROR(G29-F29,""))</f>
        <v/>
      </c>
      <c r="I29" s="22" t="n"/>
      <c r="J29" s="22" t="n"/>
      <c r="K29" s="23">
        <f>IF(OR(NOT(ISNUMBER(I29)),NOT(ISNUMBER(J29))),"",IFERROR(J29-I29,""))</f>
        <v/>
      </c>
      <c r="L29" s="14" t="n"/>
      <c r="M29" s="14" t="n"/>
      <c r="N29" s="17">
        <f>IF(OR(C29="",M29=""),"",IF(OR(AND(L29="",M29="Planned"),AND(L29="Planned",OR(M29="Planned",M29="In Progress")),AND(L29="In Progress",OR(M29="In Progress",M29="Complete")),AND(L29="Complete",M29="Complete")),"Valid","Needs review"))</f>
        <v/>
      </c>
      <c r="O29" s="17">
        <f>IF(C29="","",IF(AND(ISNUMBER(F29),ISNUMBER(G29),ISNUMBER(I29),ISNUMBER(J29)),IF(AND(H29=0,K29=0),"Matches entered plan and actual values","Variance found"),IF(AND(ISNUMBER(F29),ISNUMBER(G29)),IF(H29=0,"Quantity matches entered values","Quantity variance found"),IF(AND(ISNUMBER(I29),ISNUMBER(J29)),IF(K29=0,"Time matches entered values","Time variance found"),""))))</f>
        <v/>
      </c>
      <c r="P29" s="17">
        <f>IF(C29="","",IF(OR(N29="Needs review",AND(ISNUMBER(H29),H29&lt;&gt;0),AND(ISNUMBER(K29),K29&lt;&gt;0)),"Open Exception",""))</f>
        <v/>
      </c>
      <c r="Q29" s="17">
        <f>IF(P29&lt;&gt;"Open Exception","",IF(N29="Needs review","Status progression needs review","")&amp;IF(AND(N29="Needs review",OR(AND(ISNUMBER(H29),H29&lt;&gt;0),AND(ISNUMBER(K29),K29&lt;&gt;0))),"; ","")&amp;IF(AND(ISNUMBER(H29),H29&lt;&gt;0),"Quantity variance","")&amp;IF(AND(ISNUMBER(H29),H29&lt;&gt;0,AND(ISNUMBER(K29),K29&lt;&gt;0)),"; ","")&amp;IF(AND(ISNUMBER(K29),K29&lt;&gt;0),"Time variance",""))</f>
        <v/>
      </c>
      <c r="R29" s="17">
        <f>IF(AND(B29&lt;&gt;"",C29&lt;&gt;"",D29&lt;&gt;"",E29&lt;&gt;"",M29&lt;&gt;""),"Included","")</f>
        <v/>
      </c>
      <c r="S29" s="12">
        <f>IF(R29="Included",COUNTIF($R$6:R29,"Included"),"")</f>
        <v/>
      </c>
      <c r="T29" s="12">
        <f>IF(P29="Open Exception",COUNTIF($P$6:P29,"Open Exception"),"")</f>
        <v/>
      </c>
    </row>
    <row r="30" ht="28" customHeight="1">
      <c r="A30" s="12">
        <f>IF(C30="","",ROW()-5)</f>
        <v/>
      </c>
      <c r="B30" s="13" t="n"/>
      <c r="C30" s="14" t="n"/>
      <c r="D30" s="14" t="n"/>
      <c r="E30" s="14" t="n"/>
      <c r="F30" s="22" t="n"/>
      <c r="G30" s="22" t="n"/>
      <c r="H30" s="23">
        <f>IF(OR(NOT(ISNUMBER(F30)),NOT(ISNUMBER(G30))),"",IFERROR(G30-F30,""))</f>
        <v/>
      </c>
      <c r="I30" s="22" t="n"/>
      <c r="J30" s="22" t="n"/>
      <c r="K30" s="23">
        <f>IF(OR(NOT(ISNUMBER(I30)),NOT(ISNUMBER(J30))),"",IFERROR(J30-I30,""))</f>
        <v/>
      </c>
      <c r="L30" s="14" t="n"/>
      <c r="M30" s="14" t="n"/>
      <c r="N30" s="17">
        <f>IF(OR(C30="",M30=""),"",IF(OR(AND(L30="",M30="Planned"),AND(L30="Planned",OR(M30="Planned",M30="In Progress")),AND(L30="In Progress",OR(M30="In Progress",M30="Complete")),AND(L30="Complete",M30="Complete")),"Valid","Needs review"))</f>
        <v/>
      </c>
      <c r="O30" s="17">
        <f>IF(C30="","",IF(AND(ISNUMBER(F30),ISNUMBER(G30),ISNUMBER(I30),ISNUMBER(J30)),IF(AND(H30=0,K30=0),"Matches entered plan and actual values","Variance found"),IF(AND(ISNUMBER(F30),ISNUMBER(G30)),IF(H30=0,"Quantity matches entered values","Quantity variance found"),IF(AND(ISNUMBER(I30),ISNUMBER(J30)),IF(K30=0,"Time matches entered values","Time variance found"),""))))</f>
        <v/>
      </c>
      <c r="P30" s="17">
        <f>IF(C30="","",IF(OR(N30="Needs review",AND(ISNUMBER(H30),H30&lt;&gt;0),AND(ISNUMBER(K30),K30&lt;&gt;0)),"Open Exception",""))</f>
        <v/>
      </c>
      <c r="Q30" s="17">
        <f>IF(P30&lt;&gt;"Open Exception","",IF(N30="Needs review","Status progression needs review","")&amp;IF(AND(N30="Needs review",OR(AND(ISNUMBER(H30),H30&lt;&gt;0),AND(ISNUMBER(K30),K30&lt;&gt;0))),"; ","")&amp;IF(AND(ISNUMBER(H30),H30&lt;&gt;0),"Quantity variance","")&amp;IF(AND(ISNUMBER(H30),H30&lt;&gt;0,AND(ISNUMBER(K30),K30&lt;&gt;0)),"; ","")&amp;IF(AND(ISNUMBER(K30),K30&lt;&gt;0),"Time variance",""))</f>
        <v/>
      </c>
      <c r="R30" s="17">
        <f>IF(AND(B30&lt;&gt;"",C30&lt;&gt;"",D30&lt;&gt;"",E30&lt;&gt;"",M30&lt;&gt;""),"Included","")</f>
        <v/>
      </c>
      <c r="S30" s="12">
        <f>IF(R30="Included",COUNTIF($R$6:R30,"Included"),"")</f>
        <v/>
      </c>
      <c r="T30" s="12">
        <f>IF(P30="Open Exception",COUNTIF($P$6:P30,"Open Exception"),"")</f>
        <v/>
      </c>
    </row>
    <row r="31" ht="28" customHeight="1">
      <c r="A31" s="12">
        <f>IF(C31="","",ROW()-5)</f>
        <v/>
      </c>
      <c r="B31" s="13" t="n"/>
      <c r="C31" s="14" t="n"/>
      <c r="D31" s="14" t="n"/>
      <c r="E31" s="14" t="n"/>
      <c r="F31" s="22" t="n"/>
      <c r="G31" s="22" t="n"/>
      <c r="H31" s="23">
        <f>IF(OR(NOT(ISNUMBER(F31)),NOT(ISNUMBER(G31))),"",IFERROR(G31-F31,""))</f>
        <v/>
      </c>
      <c r="I31" s="22" t="n"/>
      <c r="J31" s="22" t="n"/>
      <c r="K31" s="23">
        <f>IF(OR(NOT(ISNUMBER(I31)),NOT(ISNUMBER(J31))),"",IFERROR(J31-I31,""))</f>
        <v/>
      </c>
      <c r="L31" s="14" t="n"/>
      <c r="M31" s="14" t="n"/>
      <c r="N31" s="17">
        <f>IF(OR(C31="",M31=""),"",IF(OR(AND(L31="",M31="Planned"),AND(L31="Planned",OR(M31="Planned",M31="In Progress")),AND(L31="In Progress",OR(M31="In Progress",M31="Complete")),AND(L31="Complete",M31="Complete")),"Valid","Needs review"))</f>
        <v/>
      </c>
      <c r="O31" s="17">
        <f>IF(C31="","",IF(AND(ISNUMBER(F31),ISNUMBER(G31),ISNUMBER(I31),ISNUMBER(J31)),IF(AND(H31=0,K31=0),"Matches entered plan and actual values","Variance found"),IF(AND(ISNUMBER(F31),ISNUMBER(G31)),IF(H31=0,"Quantity matches entered values","Quantity variance found"),IF(AND(ISNUMBER(I31),ISNUMBER(J31)),IF(K31=0,"Time matches entered values","Time variance found"),""))))</f>
        <v/>
      </c>
      <c r="P31" s="17">
        <f>IF(C31="","",IF(OR(N31="Needs review",AND(ISNUMBER(H31),H31&lt;&gt;0),AND(ISNUMBER(K31),K31&lt;&gt;0)),"Open Exception",""))</f>
        <v/>
      </c>
      <c r="Q31" s="17">
        <f>IF(P31&lt;&gt;"Open Exception","",IF(N31="Needs review","Status progression needs review","")&amp;IF(AND(N31="Needs review",OR(AND(ISNUMBER(H31),H31&lt;&gt;0),AND(ISNUMBER(K31),K31&lt;&gt;0))),"; ","")&amp;IF(AND(ISNUMBER(H31),H31&lt;&gt;0),"Quantity variance","")&amp;IF(AND(ISNUMBER(H31),H31&lt;&gt;0,AND(ISNUMBER(K31),K31&lt;&gt;0)),"; ","")&amp;IF(AND(ISNUMBER(K31),K31&lt;&gt;0),"Time variance",""))</f>
        <v/>
      </c>
      <c r="R31" s="17">
        <f>IF(AND(B31&lt;&gt;"",C31&lt;&gt;"",D31&lt;&gt;"",E31&lt;&gt;"",M31&lt;&gt;""),"Included","")</f>
        <v/>
      </c>
      <c r="S31" s="12">
        <f>IF(R31="Included",COUNTIF($R$6:R31,"Included"),"")</f>
        <v/>
      </c>
      <c r="T31" s="12">
        <f>IF(P31="Open Exception",COUNTIF($P$6:P31,"Open Exception"),"")</f>
        <v/>
      </c>
    </row>
    <row r="32" ht="28" customHeight="1">
      <c r="A32" s="12">
        <f>IF(C32="","",ROW()-5)</f>
        <v/>
      </c>
      <c r="B32" s="13" t="n"/>
      <c r="C32" s="14" t="n"/>
      <c r="D32" s="14" t="n"/>
      <c r="E32" s="14" t="n"/>
      <c r="F32" s="22" t="n"/>
      <c r="G32" s="22" t="n"/>
      <c r="H32" s="23">
        <f>IF(OR(NOT(ISNUMBER(F32)),NOT(ISNUMBER(G32))),"",IFERROR(G32-F32,""))</f>
        <v/>
      </c>
      <c r="I32" s="22" t="n"/>
      <c r="J32" s="22" t="n"/>
      <c r="K32" s="23">
        <f>IF(OR(NOT(ISNUMBER(I32)),NOT(ISNUMBER(J32))),"",IFERROR(J32-I32,""))</f>
        <v/>
      </c>
      <c r="L32" s="14" t="n"/>
      <c r="M32" s="14" t="n"/>
      <c r="N32" s="17">
        <f>IF(OR(C32="",M32=""),"",IF(OR(AND(L32="",M32="Planned"),AND(L32="Planned",OR(M32="Planned",M32="In Progress")),AND(L32="In Progress",OR(M32="In Progress",M32="Complete")),AND(L32="Complete",M32="Complete")),"Valid","Needs review"))</f>
        <v/>
      </c>
      <c r="O32" s="17">
        <f>IF(C32="","",IF(AND(ISNUMBER(F32),ISNUMBER(G32),ISNUMBER(I32),ISNUMBER(J32)),IF(AND(H32=0,K32=0),"Matches entered plan and actual values","Variance found"),IF(AND(ISNUMBER(F32),ISNUMBER(G32)),IF(H32=0,"Quantity matches entered values","Quantity variance found"),IF(AND(ISNUMBER(I32),ISNUMBER(J32)),IF(K32=0,"Time matches entered values","Time variance found"),""))))</f>
        <v/>
      </c>
      <c r="P32" s="17">
        <f>IF(C32="","",IF(OR(N32="Needs review",AND(ISNUMBER(H32),H32&lt;&gt;0),AND(ISNUMBER(K32),K32&lt;&gt;0)),"Open Exception",""))</f>
        <v/>
      </c>
      <c r="Q32" s="17">
        <f>IF(P32&lt;&gt;"Open Exception","",IF(N32="Needs review","Status progression needs review","")&amp;IF(AND(N32="Needs review",OR(AND(ISNUMBER(H32),H32&lt;&gt;0),AND(ISNUMBER(K32),K32&lt;&gt;0))),"; ","")&amp;IF(AND(ISNUMBER(H32),H32&lt;&gt;0),"Quantity variance","")&amp;IF(AND(ISNUMBER(H32),H32&lt;&gt;0,AND(ISNUMBER(K32),K32&lt;&gt;0)),"; ","")&amp;IF(AND(ISNUMBER(K32),K32&lt;&gt;0),"Time variance",""))</f>
        <v/>
      </c>
      <c r="R32" s="17">
        <f>IF(AND(B32&lt;&gt;"",C32&lt;&gt;"",D32&lt;&gt;"",E32&lt;&gt;"",M32&lt;&gt;""),"Included","")</f>
        <v/>
      </c>
      <c r="S32" s="12">
        <f>IF(R32="Included",COUNTIF($R$6:R32,"Included"),"")</f>
        <v/>
      </c>
      <c r="T32" s="12">
        <f>IF(P32="Open Exception",COUNTIF($P$6:P32,"Open Exception"),"")</f>
        <v/>
      </c>
    </row>
    <row r="33" ht="28" customHeight="1">
      <c r="A33" s="12">
        <f>IF(C33="","",ROW()-5)</f>
        <v/>
      </c>
      <c r="B33" s="13" t="n"/>
      <c r="C33" s="14" t="n"/>
      <c r="D33" s="14" t="n"/>
      <c r="E33" s="14" t="n"/>
      <c r="F33" s="22" t="n"/>
      <c r="G33" s="22" t="n"/>
      <c r="H33" s="23">
        <f>IF(OR(NOT(ISNUMBER(F33)),NOT(ISNUMBER(G33))),"",IFERROR(G33-F33,""))</f>
        <v/>
      </c>
      <c r="I33" s="22" t="n"/>
      <c r="J33" s="22" t="n"/>
      <c r="K33" s="23">
        <f>IF(OR(NOT(ISNUMBER(I33)),NOT(ISNUMBER(J33))),"",IFERROR(J33-I33,""))</f>
        <v/>
      </c>
      <c r="L33" s="14" t="n"/>
      <c r="M33" s="14" t="n"/>
      <c r="N33" s="17">
        <f>IF(OR(C33="",M33=""),"",IF(OR(AND(L33="",M33="Planned"),AND(L33="Planned",OR(M33="Planned",M33="In Progress")),AND(L33="In Progress",OR(M33="In Progress",M33="Complete")),AND(L33="Complete",M33="Complete")),"Valid","Needs review"))</f>
        <v/>
      </c>
      <c r="O33" s="17">
        <f>IF(C33="","",IF(AND(ISNUMBER(F33),ISNUMBER(G33),ISNUMBER(I33),ISNUMBER(J33)),IF(AND(H33=0,K33=0),"Matches entered plan and actual values","Variance found"),IF(AND(ISNUMBER(F33),ISNUMBER(G33)),IF(H33=0,"Quantity matches entered values","Quantity variance found"),IF(AND(ISNUMBER(I33),ISNUMBER(J33)),IF(K33=0,"Time matches entered values","Time variance found"),""))))</f>
        <v/>
      </c>
      <c r="P33" s="17">
        <f>IF(C33="","",IF(OR(N33="Needs review",AND(ISNUMBER(H33),H33&lt;&gt;0),AND(ISNUMBER(K33),K33&lt;&gt;0)),"Open Exception",""))</f>
        <v/>
      </c>
      <c r="Q33" s="17">
        <f>IF(P33&lt;&gt;"Open Exception","",IF(N33="Needs review","Status progression needs review","")&amp;IF(AND(N33="Needs review",OR(AND(ISNUMBER(H33),H33&lt;&gt;0),AND(ISNUMBER(K33),K33&lt;&gt;0))),"; ","")&amp;IF(AND(ISNUMBER(H33),H33&lt;&gt;0),"Quantity variance","")&amp;IF(AND(ISNUMBER(H33),H33&lt;&gt;0,AND(ISNUMBER(K33),K33&lt;&gt;0)),"; ","")&amp;IF(AND(ISNUMBER(K33),K33&lt;&gt;0),"Time variance",""))</f>
        <v/>
      </c>
      <c r="R33" s="17">
        <f>IF(AND(B33&lt;&gt;"",C33&lt;&gt;"",D33&lt;&gt;"",E33&lt;&gt;"",M33&lt;&gt;""),"Included","")</f>
        <v/>
      </c>
      <c r="S33" s="12">
        <f>IF(R33="Included",COUNTIF($R$6:R33,"Included"),"")</f>
        <v/>
      </c>
      <c r="T33" s="12">
        <f>IF(P33="Open Exception",COUNTIF($P$6:P33,"Open Exception"),"")</f>
        <v/>
      </c>
    </row>
    <row r="34" ht="28" customHeight="1">
      <c r="A34" s="12">
        <f>IF(C34="","",ROW()-5)</f>
        <v/>
      </c>
      <c r="B34" s="13" t="n"/>
      <c r="C34" s="14" t="n"/>
      <c r="D34" s="14" t="n"/>
      <c r="E34" s="14" t="n"/>
      <c r="F34" s="22" t="n"/>
      <c r="G34" s="22" t="n"/>
      <c r="H34" s="23">
        <f>IF(OR(NOT(ISNUMBER(F34)),NOT(ISNUMBER(G34))),"",IFERROR(G34-F34,""))</f>
        <v/>
      </c>
      <c r="I34" s="22" t="n"/>
      <c r="J34" s="22" t="n"/>
      <c r="K34" s="23">
        <f>IF(OR(NOT(ISNUMBER(I34)),NOT(ISNUMBER(J34))),"",IFERROR(J34-I34,""))</f>
        <v/>
      </c>
      <c r="L34" s="14" t="n"/>
      <c r="M34" s="14" t="n"/>
      <c r="N34" s="17">
        <f>IF(OR(C34="",M34=""),"",IF(OR(AND(L34="",M34="Planned"),AND(L34="Planned",OR(M34="Planned",M34="In Progress")),AND(L34="In Progress",OR(M34="In Progress",M34="Complete")),AND(L34="Complete",M34="Complete")),"Valid","Needs review"))</f>
        <v/>
      </c>
      <c r="O34" s="17">
        <f>IF(C34="","",IF(AND(ISNUMBER(F34),ISNUMBER(G34),ISNUMBER(I34),ISNUMBER(J34)),IF(AND(H34=0,K34=0),"Matches entered plan and actual values","Variance found"),IF(AND(ISNUMBER(F34),ISNUMBER(G34)),IF(H34=0,"Quantity matches entered values","Quantity variance found"),IF(AND(ISNUMBER(I34),ISNUMBER(J34)),IF(K34=0,"Time matches entered values","Time variance found"),""))))</f>
        <v/>
      </c>
      <c r="P34" s="17">
        <f>IF(C34="","",IF(OR(N34="Needs review",AND(ISNUMBER(H34),H34&lt;&gt;0),AND(ISNUMBER(K34),K34&lt;&gt;0)),"Open Exception",""))</f>
        <v/>
      </c>
      <c r="Q34" s="17">
        <f>IF(P34&lt;&gt;"Open Exception","",IF(N34="Needs review","Status progression needs review","")&amp;IF(AND(N34="Needs review",OR(AND(ISNUMBER(H34),H34&lt;&gt;0),AND(ISNUMBER(K34),K34&lt;&gt;0))),"; ","")&amp;IF(AND(ISNUMBER(H34),H34&lt;&gt;0),"Quantity variance","")&amp;IF(AND(ISNUMBER(H34),H34&lt;&gt;0,AND(ISNUMBER(K34),K34&lt;&gt;0)),"; ","")&amp;IF(AND(ISNUMBER(K34),K34&lt;&gt;0),"Time variance",""))</f>
        <v/>
      </c>
      <c r="R34" s="17">
        <f>IF(AND(B34&lt;&gt;"",C34&lt;&gt;"",D34&lt;&gt;"",E34&lt;&gt;"",M34&lt;&gt;""),"Included","")</f>
        <v/>
      </c>
      <c r="S34" s="12">
        <f>IF(R34="Included",COUNTIF($R$6:R34,"Included"),"")</f>
        <v/>
      </c>
      <c r="T34" s="12">
        <f>IF(P34="Open Exception",COUNTIF($P$6:P34,"Open Exception"),"")</f>
        <v/>
      </c>
    </row>
    <row r="35" ht="28" customHeight="1">
      <c r="A35" s="12">
        <f>IF(C35="","",ROW()-5)</f>
        <v/>
      </c>
      <c r="B35" s="13" t="n"/>
      <c r="C35" s="14" t="n"/>
      <c r="D35" s="14" t="n"/>
      <c r="E35" s="14" t="n"/>
      <c r="F35" s="22" t="n"/>
      <c r="G35" s="22" t="n"/>
      <c r="H35" s="23">
        <f>IF(OR(NOT(ISNUMBER(F35)),NOT(ISNUMBER(G35))),"",IFERROR(G35-F35,""))</f>
        <v/>
      </c>
      <c r="I35" s="22" t="n"/>
      <c r="J35" s="22" t="n"/>
      <c r="K35" s="23">
        <f>IF(OR(NOT(ISNUMBER(I35)),NOT(ISNUMBER(J35))),"",IFERROR(J35-I35,""))</f>
        <v/>
      </c>
      <c r="L35" s="14" t="n"/>
      <c r="M35" s="14" t="n"/>
      <c r="N35" s="17">
        <f>IF(OR(C35="",M35=""),"",IF(OR(AND(L35="",M35="Planned"),AND(L35="Planned",OR(M35="Planned",M35="In Progress")),AND(L35="In Progress",OR(M35="In Progress",M35="Complete")),AND(L35="Complete",M35="Complete")),"Valid","Needs review"))</f>
        <v/>
      </c>
      <c r="O35" s="17">
        <f>IF(C35="","",IF(AND(ISNUMBER(F35),ISNUMBER(G35),ISNUMBER(I35),ISNUMBER(J35)),IF(AND(H35=0,K35=0),"Matches entered plan and actual values","Variance found"),IF(AND(ISNUMBER(F35),ISNUMBER(G35)),IF(H35=0,"Quantity matches entered values","Quantity variance found"),IF(AND(ISNUMBER(I35),ISNUMBER(J35)),IF(K35=0,"Time matches entered values","Time variance found"),""))))</f>
        <v/>
      </c>
      <c r="P35" s="17">
        <f>IF(C35="","",IF(OR(N35="Needs review",AND(ISNUMBER(H35),H35&lt;&gt;0),AND(ISNUMBER(K35),K35&lt;&gt;0)),"Open Exception",""))</f>
        <v/>
      </c>
      <c r="Q35" s="17">
        <f>IF(P35&lt;&gt;"Open Exception","",IF(N35="Needs review","Status progression needs review","")&amp;IF(AND(N35="Needs review",OR(AND(ISNUMBER(H35),H35&lt;&gt;0),AND(ISNUMBER(K35),K35&lt;&gt;0))),"; ","")&amp;IF(AND(ISNUMBER(H35),H35&lt;&gt;0),"Quantity variance","")&amp;IF(AND(ISNUMBER(H35),H35&lt;&gt;0,AND(ISNUMBER(K35),K35&lt;&gt;0)),"; ","")&amp;IF(AND(ISNUMBER(K35),K35&lt;&gt;0),"Time variance",""))</f>
        <v/>
      </c>
      <c r="R35" s="17">
        <f>IF(AND(B35&lt;&gt;"",C35&lt;&gt;"",D35&lt;&gt;"",E35&lt;&gt;"",M35&lt;&gt;""),"Included","")</f>
        <v/>
      </c>
      <c r="S35" s="12">
        <f>IF(R35="Included",COUNTIF($R$6:R35,"Included"),"")</f>
        <v/>
      </c>
      <c r="T35" s="12">
        <f>IF(P35="Open Exception",COUNTIF($P$6:P35,"Open Exception"),"")</f>
        <v/>
      </c>
    </row>
    <row r="36" ht="28" customHeight="1">
      <c r="A36" s="12">
        <f>IF(C36="","",ROW()-5)</f>
        <v/>
      </c>
      <c r="B36" s="13" t="n"/>
      <c r="C36" s="14" t="n"/>
      <c r="D36" s="14" t="n"/>
      <c r="E36" s="14" t="n"/>
      <c r="F36" s="22" t="n"/>
      <c r="G36" s="22" t="n"/>
      <c r="H36" s="23">
        <f>IF(OR(NOT(ISNUMBER(F36)),NOT(ISNUMBER(G36))),"",IFERROR(G36-F36,""))</f>
        <v/>
      </c>
      <c r="I36" s="22" t="n"/>
      <c r="J36" s="22" t="n"/>
      <c r="K36" s="23">
        <f>IF(OR(NOT(ISNUMBER(I36)),NOT(ISNUMBER(J36))),"",IFERROR(J36-I36,""))</f>
        <v/>
      </c>
      <c r="L36" s="14" t="n"/>
      <c r="M36" s="14" t="n"/>
      <c r="N36" s="17">
        <f>IF(OR(C36="",M36=""),"",IF(OR(AND(L36="",M36="Planned"),AND(L36="Planned",OR(M36="Planned",M36="In Progress")),AND(L36="In Progress",OR(M36="In Progress",M36="Complete")),AND(L36="Complete",M36="Complete")),"Valid","Needs review"))</f>
        <v/>
      </c>
      <c r="O36" s="17">
        <f>IF(C36="","",IF(AND(ISNUMBER(F36),ISNUMBER(G36),ISNUMBER(I36),ISNUMBER(J36)),IF(AND(H36=0,K36=0),"Matches entered plan and actual values","Variance found"),IF(AND(ISNUMBER(F36),ISNUMBER(G36)),IF(H36=0,"Quantity matches entered values","Quantity variance found"),IF(AND(ISNUMBER(I36),ISNUMBER(J36)),IF(K36=0,"Time matches entered values","Time variance found"),""))))</f>
        <v/>
      </c>
      <c r="P36" s="17">
        <f>IF(C36="","",IF(OR(N36="Needs review",AND(ISNUMBER(H36),H36&lt;&gt;0),AND(ISNUMBER(K36),K36&lt;&gt;0)),"Open Exception",""))</f>
        <v/>
      </c>
      <c r="Q36" s="17">
        <f>IF(P36&lt;&gt;"Open Exception","",IF(N36="Needs review","Status progression needs review","")&amp;IF(AND(N36="Needs review",OR(AND(ISNUMBER(H36),H36&lt;&gt;0),AND(ISNUMBER(K36),K36&lt;&gt;0))),"; ","")&amp;IF(AND(ISNUMBER(H36),H36&lt;&gt;0),"Quantity variance","")&amp;IF(AND(ISNUMBER(H36),H36&lt;&gt;0,AND(ISNUMBER(K36),K36&lt;&gt;0)),"; ","")&amp;IF(AND(ISNUMBER(K36),K36&lt;&gt;0),"Time variance",""))</f>
        <v/>
      </c>
      <c r="R36" s="17">
        <f>IF(AND(B36&lt;&gt;"",C36&lt;&gt;"",D36&lt;&gt;"",E36&lt;&gt;"",M36&lt;&gt;""),"Included","")</f>
        <v/>
      </c>
      <c r="S36" s="12">
        <f>IF(R36="Included",COUNTIF($R$6:R36,"Included"),"")</f>
        <v/>
      </c>
      <c r="T36" s="12">
        <f>IF(P36="Open Exception",COUNTIF($P$6:P36,"Open Exception"),"")</f>
        <v/>
      </c>
    </row>
    <row r="37" ht="28" customHeight="1">
      <c r="A37" s="12">
        <f>IF(C37="","",ROW()-5)</f>
        <v/>
      </c>
      <c r="B37" s="13" t="n"/>
      <c r="C37" s="14" t="n"/>
      <c r="D37" s="14" t="n"/>
      <c r="E37" s="14" t="n"/>
      <c r="F37" s="22" t="n"/>
      <c r="G37" s="22" t="n"/>
      <c r="H37" s="23">
        <f>IF(OR(NOT(ISNUMBER(F37)),NOT(ISNUMBER(G37))),"",IFERROR(G37-F37,""))</f>
        <v/>
      </c>
      <c r="I37" s="22" t="n"/>
      <c r="J37" s="22" t="n"/>
      <c r="K37" s="23">
        <f>IF(OR(NOT(ISNUMBER(I37)),NOT(ISNUMBER(J37))),"",IFERROR(J37-I37,""))</f>
        <v/>
      </c>
      <c r="L37" s="14" t="n"/>
      <c r="M37" s="14" t="n"/>
      <c r="N37" s="17">
        <f>IF(OR(C37="",M37=""),"",IF(OR(AND(L37="",M37="Planned"),AND(L37="Planned",OR(M37="Planned",M37="In Progress")),AND(L37="In Progress",OR(M37="In Progress",M37="Complete")),AND(L37="Complete",M37="Complete")),"Valid","Needs review"))</f>
        <v/>
      </c>
      <c r="O37" s="17">
        <f>IF(C37="","",IF(AND(ISNUMBER(F37),ISNUMBER(G37),ISNUMBER(I37),ISNUMBER(J37)),IF(AND(H37=0,K37=0),"Matches entered plan and actual values","Variance found"),IF(AND(ISNUMBER(F37),ISNUMBER(G37)),IF(H37=0,"Quantity matches entered values","Quantity variance found"),IF(AND(ISNUMBER(I37),ISNUMBER(J37)),IF(K37=0,"Time matches entered values","Time variance found"),""))))</f>
        <v/>
      </c>
      <c r="P37" s="17">
        <f>IF(C37="","",IF(OR(N37="Needs review",AND(ISNUMBER(H37),H37&lt;&gt;0),AND(ISNUMBER(K37),K37&lt;&gt;0)),"Open Exception",""))</f>
        <v/>
      </c>
      <c r="Q37" s="17">
        <f>IF(P37&lt;&gt;"Open Exception","",IF(N37="Needs review","Status progression needs review","")&amp;IF(AND(N37="Needs review",OR(AND(ISNUMBER(H37),H37&lt;&gt;0),AND(ISNUMBER(K37),K37&lt;&gt;0))),"; ","")&amp;IF(AND(ISNUMBER(H37),H37&lt;&gt;0),"Quantity variance","")&amp;IF(AND(ISNUMBER(H37),H37&lt;&gt;0,AND(ISNUMBER(K37),K37&lt;&gt;0)),"; ","")&amp;IF(AND(ISNUMBER(K37),K37&lt;&gt;0),"Time variance",""))</f>
        <v/>
      </c>
      <c r="R37" s="17">
        <f>IF(AND(B37&lt;&gt;"",C37&lt;&gt;"",D37&lt;&gt;"",E37&lt;&gt;"",M37&lt;&gt;""),"Included","")</f>
        <v/>
      </c>
      <c r="S37" s="12">
        <f>IF(R37="Included",COUNTIF($R$6:R37,"Included"),"")</f>
        <v/>
      </c>
      <c r="T37" s="12">
        <f>IF(P37="Open Exception",COUNTIF($P$6:P37,"Open Exception"),"")</f>
        <v/>
      </c>
    </row>
    <row r="38" ht="28" customHeight="1">
      <c r="A38" s="12">
        <f>IF(C38="","",ROW()-5)</f>
        <v/>
      </c>
      <c r="B38" s="13" t="n"/>
      <c r="C38" s="14" t="n"/>
      <c r="D38" s="14" t="n"/>
      <c r="E38" s="14" t="n"/>
      <c r="F38" s="22" t="n"/>
      <c r="G38" s="22" t="n"/>
      <c r="H38" s="23">
        <f>IF(OR(NOT(ISNUMBER(F38)),NOT(ISNUMBER(G38))),"",IFERROR(G38-F38,""))</f>
        <v/>
      </c>
      <c r="I38" s="22" t="n"/>
      <c r="J38" s="22" t="n"/>
      <c r="K38" s="23">
        <f>IF(OR(NOT(ISNUMBER(I38)),NOT(ISNUMBER(J38))),"",IFERROR(J38-I38,""))</f>
        <v/>
      </c>
      <c r="L38" s="14" t="n"/>
      <c r="M38" s="14" t="n"/>
      <c r="N38" s="17">
        <f>IF(OR(C38="",M38=""),"",IF(OR(AND(L38="",M38="Planned"),AND(L38="Planned",OR(M38="Planned",M38="In Progress")),AND(L38="In Progress",OR(M38="In Progress",M38="Complete")),AND(L38="Complete",M38="Complete")),"Valid","Needs review"))</f>
        <v/>
      </c>
      <c r="O38" s="17">
        <f>IF(C38="","",IF(AND(ISNUMBER(F38),ISNUMBER(G38),ISNUMBER(I38),ISNUMBER(J38)),IF(AND(H38=0,K38=0),"Matches entered plan and actual values","Variance found"),IF(AND(ISNUMBER(F38),ISNUMBER(G38)),IF(H38=0,"Quantity matches entered values","Quantity variance found"),IF(AND(ISNUMBER(I38),ISNUMBER(J38)),IF(K38=0,"Time matches entered values","Time variance found"),""))))</f>
        <v/>
      </c>
      <c r="P38" s="17">
        <f>IF(C38="","",IF(OR(N38="Needs review",AND(ISNUMBER(H38),H38&lt;&gt;0),AND(ISNUMBER(K38),K38&lt;&gt;0)),"Open Exception",""))</f>
        <v/>
      </c>
      <c r="Q38" s="17">
        <f>IF(P38&lt;&gt;"Open Exception","",IF(N38="Needs review","Status progression needs review","")&amp;IF(AND(N38="Needs review",OR(AND(ISNUMBER(H38),H38&lt;&gt;0),AND(ISNUMBER(K38),K38&lt;&gt;0))),"; ","")&amp;IF(AND(ISNUMBER(H38),H38&lt;&gt;0),"Quantity variance","")&amp;IF(AND(ISNUMBER(H38),H38&lt;&gt;0,AND(ISNUMBER(K38),K38&lt;&gt;0)),"; ","")&amp;IF(AND(ISNUMBER(K38),K38&lt;&gt;0),"Time variance",""))</f>
        <v/>
      </c>
      <c r="R38" s="17">
        <f>IF(AND(B38&lt;&gt;"",C38&lt;&gt;"",D38&lt;&gt;"",E38&lt;&gt;"",M38&lt;&gt;""),"Included","")</f>
        <v/>
      </c>
      <c r="S38" s="12">
        <f>IF(R38="Included",COUNTIF($R$6:R38,"Included"),"")</f>
        <v/>
      </c>
      <c r="T38" s="12">
        <f>IF(P38="Open Exception",COUNTIF($P$6:P38,"Open Exception"),"")</f>
        <v/>
      </c>
    </row>
    <row r="39" ht="28" customHeight="1">
      <c r="A39" s="12">
        <f>IF(C39="","",ROW()-5)</f>
        <v/>
      </c>
      <c r="B39" s="13" t="n"/>
      <c r="C39" s="14" t="n"/>
      <c r="D39" s="14" t="n"/>
      <c r="E39" s="14" t="n"/>
      <c r="F39" s="22" t="n"/>
      <c r="G39" s="22" t="n"/>
      <c r="H39" s="23">
        <f>IF(OR(NOT(ISNUMBER(F39)),NOT(ISNUMBER(G39))),"",IFERROR(G39-F39,""))</f>
        <v/>
      </c>
      <c r="I39" s="22" t="n"/>
      <c r="J39" s="22" t="n"/>
      <c r="K39" s="23">
        <f>IF(OR(NOT(ISNUMBER(I39)),NOT(ISNUMBER(J39))),"",IFERROR(J39-I39,""))</f>
        <v/>
      </c>
      <c r="L39" s="14" t="n"/>
      <c r="M39" s="14" t="n"/>
      <c r="N39" s="17">
        <f>IF(OR(C39="",M39=""),"",IF(OR(AND(L39="",M39="Planned"),AND(L39="Planned",OR(M39="Planned",M39="In Progress")),AND(L39="In Progress",OR(M39="In Progress",M39="Complete")),AND(L39="Complete",M39="Complete")),"Valid","Needs review"))</f>
        <v/>
      </c>
      <c r="O39" s="17">
        <f>IF(C39="","",IF(AND(ISNUMBER(F39),ISNUMBER(G39),ISNUMBER(I39),ISNUMBER(J39)),IF(AND(H39=0,K39=0),"Matches entered plan and actual values","Variance found"),IF(AND(ISNUMBER(F39),ISNUMBER(G39)),IF(H39=0,"Quantity matches entered values","Quantity variance found"),IF(AND(ISNUMBER(I39),ISNUMBER(J39)),IF(K39=0,"Time matches entered values","Time variance found"),""))))</f>
        <v/>
      </c>
      <c r="P39" s="17">
        <f>IF(C39="","",IF(OR(N39="Needs review",AND(ISNUMBER(H39),H39&lt;&gt;0),AND(ISNUMBER(K39),K39&lt;&gt;0)),"Open Exception",""))</f>
        <v/>
      </c>
      <c r="Q39" s="17">
        <f>IF(P39&lt;&gt;"Open Exception","",IF(N39="Needs review","Status progression needs review","")&amp;IF(AND(N39="Needs review",OR(AND(ISNUMBER(H39),H39&lt;&gt;0),AND(ISNUMBER(K39),K39&lt;&gt;0))),"; ","")&amp;IF(AND(ISNUMBER(H39),H39&lt;&gt;0),"Quantity variance","")&amp;IF(AND(ISNUMBER(H39),H39&lt;&gt;0,AND(ISNUMBER(K39),K39&lt;&gt;0)),"; ","")&amp;IF(AND(ISNUMBER(K39),K39&lt;&gt;0),"Time variance",""))</f>
        <v/>
      </c>
      <c r="R39" s="17">
        <f>IF(AND(B39&lt;&gt;"",C39&lt;&gt;"",D39&lt;&gt;"",E39&lt;&gt;"",M39&lt;&gt;""),"Included","")</f>
        <v/>
      </c>
      <c r="S39" s="12">
        <f>IF(R39="Included",COUNTIF($R$6:R39,"Included"),"")</f>
        <v/>
      </c>
      <c r="T39" s="12">
        <f>IF(P39="Open Exception",COUNTIF($P$6:P39,"Open Exception"),"")</f>
        <v/>
      </c>
    </row>
    <row r="40" ht="28" customHeight="1">
      <c r="A40" s="12">
        <f>IF(C40="","",ROW()-5)</f>
        <v/>
      </c>
      <c r="B40" s="13" t="n"/>
      <c r="C40" s="14" t="n"/>
      <c r="D40" s="14" t="n"/>
      <c r="E40" s="14" t="n"/>
      <c r="F40" s="22" t="n"/>
      <c r="G40" s="22" t="n"/>
      <c r="H40" s="23">
        <f>IF(OR(NOT(ISNUMBER(F40)),NOT(ISNUMBER(G40))),"",IFERROR(G40-F40,""))</f>
        <v/>
      </c>
      <c r="I40" s="22" t="n"/>
      <c r="J40" s="22" t="n"/>
      <c r="K40" s="23">
        <f>IF(OR(NOT(ISNUMBER(I40)),NOT(ISNUMBER(J40))),"",IFERROR(J40-I40,""))</f>
        <v/>
      </c>
      <c r="L40" s="14" t="n"/>
      <c r="M40" s="14" t="n"/>
      <c r="N40" s="17">
        <f>IF(OR(C40="",M40=""),"",IF(OR(AND(L40="",M40="Planned"),AND(L40="Planned",OR(M40="Planned",M40="In Progress")),AND(L40="In Progress",OR(M40="In Progress",M40="Complete")),AND(L40="Complete",M40="Complete")),"Valid","Needs review"))</f>
        <v/>
      </c>
      <c r="O40" s="17">
        <f>IF(C40="","",IF(AND(ISNUMBER(F40),ISNUMBER(G40),ISNUMBER(I40),ISNUMBER(J40)),IF(AND(H40=0,K40=0),"Matches entered plan and actual values","Variance found"),IF(AND(ISNUMBER(F40),ISNUMBER(G40)),IF(H40=0,"Quantity matches entered values","Quantity variance found"),IF(AND(ISNUMBER(I40),ISNUMBER(J40)),IF(K40=0,"Time matches entered values","Time variance found"),""))))</f>
        <v/>
      </c>
      <c r="P40" s="17">
        <f>IF(C40="","",IF(OR(N40="Needs review",AND(ISNUMBER(H40),H40&lt;&gt;0),AND(ISNUMBER(K40),K40&lt;&gt;0)),"Open Exception",""))</f>
        <v/>
      </c>
      <c r="Q40" s="17">
        <f>IF(P40&lt;&gt;"Open Exception","",IF(N40="Needs review","Status progression needs review","")&amp;IF(AND(N40="Needs review",OR(AND(ISNUMBER(H40),H40&lt;&gt;0),AND(ISNUMBER(K40),K40&lt;&gt;0))),"; ","")&amp;IF(AND(ISNUMBER(H40),H40&lt;&gt;0),"Quantity variance","")&amp;IF(AND(ISNUMBER(H40),H40&lt;&gt;0,AND(ISNUMBER(K40),K40&lt;&gt;0)),"; ","")&amp;IF(AND(ISNUMBER(K40),K40&lt;&gt;0),"Time variance",""))</f>
        <v/>
      </c>
      <c r="R40" s="17">
        <f>IF(AND(B40&lt;&gt;"",C40&lt;&gt;"",D40&lt;&gt;"",E40&lt;&gt;"",M40&lt;&gt;""),"Included","")</f>
        <v/>
      </c>
      <c r="S40" s="12">
        <f>IF(R40="Included",COUNTIF($R$6:R40,"Included"),"")</f>
        <v/>
      </c>
      <c r="T40" s="12">
        <f>IF(P40="Open Exception",COUNTIF($P$6:P40,"Open Exception"),"")</f>
        <v/>
      </c>
    </row>
    <row r="41" ht="28" customHeight="1">
      <c r="A41" s="12">
        <f>IF(C41="","",ROW()-5)</f>
        <v/>
      </c>
      <c r="B41" s="13" t="n"/>
      <c r="C41" s="14" t="n"/>
      <c r="D41" s="14" t="n"/>
      <c r="E41" s="14" t="n"/>
      <c r="F41" s="22" t="n"/>
      <c r="G41" s="22" t="n"/>
      <c r="H41" s="23">
        <f>IF(OR(NOT(ISNUMBER(F41)),NOT(ISNUMBER(G41))),"",IFERROR(G41-F41,""))</f>
        <v/>
      </c>
      <c r="I41" s="22" t="n"/>
      <c r="J41" s="22" t="n"/>
      <c r="K41" s="23">
        <f>IF(OR(NOT(ISNUMBER(I41)),NOT(ISNUMBER(J41))),"",IFERROR(J41-I41,""))</f>
        <v/>
      </c>
      <c r="L41" s="14" t="n"/>
      <c r="M41" s="14" t="n"/>
      <c r="N41" s="17">
        <f>IF(OR(C41="",M41=""),"",IF(OR(AND(L41="",M41="Planned"),AND(L41="Planned",OR(M41="Planned",M41="In Progress")),AND(L41="In Progress",OR(M41="In Progress",M41="Complete")),AND(L41="Complete",M41="Complete")),"Valid","Needs review"))</f>
        <v/>
      </c>
      <c r="O41" s="17">
        <f>IF(C41="","",IF(AND(ISNUMBER(F41),ISNUMBER(G41),ISNUMBER(I41),ISNUMBER(J41)),IF(AND(H41=0,K41=0),"Matches entered plan and actual values","Variance found"),IF(AND(ISNUMBER(F41),ISNUMBER(G41)),IF(H41=0,"Quantity matches entered values","Quantity variance found"),IF(AND(ISNUMBER(I41),ISNUMBER(J41)),IF(K41=0,"Time matches entered values","Time variance found"),""))))</f>
        <v/>
      </c>
      <c r="P41" s="17">
        <f>IF(C41="","",IF(OR(N41="Needs review",AND(ISNUMBER(H41),H41&lt;&gt;0),AND(ISNUMBER(K41),K41&lt;&gt;0)),"Open Exception",""))</f>
        <v/>
      </c>
      <c r="Q41" s="17">
        <f>IF(P41&lt;&gt;"Open Exception","",IF(N41="Needs review","Status progression needs review","")&amp;IF(AND(N41="Needs review",OR(AND(ISNUMBER(H41),H41&lt;&gt;0),AND(ISNUMBER(K41),K41&lt;&gt;0))),"; ","")&amp;IF(AND(ISNUMBER(H41),H41&lt;&gt;0),"Quantity variance","")&amp;IF(AND(ISNUMBER(H41),H41&lt;&gt;0,AND(ISNUMBER(K41),K41&lt;&gt;0)),"; ","")&amp;IF(AND(ISNUMBER(K41),K41&lt;&gt;0),"Time variance",""))</f>
        <v/>
      </c>
      <c r="R41" s="17">
        <f>IF(AND(B41&lt;&gt;"",C41&lt;&gt;"",D41&lt;&gt;"",E41&lt;&gt;"",M41&lt;&gt;""),"Included","")</f>
        <v/>
      </c>
      <c r="S41" s="12">
        <f>IF(R41="Included",COUNTIF($R$6:R41,"Included"),"")</f>
        <v/>
      </c>
      <c r="T41" s="12">
        <f>IF(P41="Open Exception",COUNTIF($P$6:P41,"Open Exception"),"")</f>
        <v/>
      </c>
    </row>
    <row r="42" ht="28" customHeight="1">
      <c r="A42" s="12">
        <f>IF(C42="","",ROW()-5)</f>
        <v/>
      </c>
      <c r="B42" s="13" t="n"/>
      <c r="C42" s="14" t="n"/>
      <c r="D42" s="14" t="n"/>
      <c r="E42" s="14" t="n"/>
      <c r="F42" s="22" t="n"/>
      <c r="G42" s="22" t="n"/>
      <c r="H42" s="23">
        <f>IF(OR(NOT(ISNUMBER(F42)),NOT(ISNUMBER(G42))),"",IFERROR(G42-F42,""))</f>
        <v/>
      </c>
      <c r="I42" s="22" t="n"/>
      <c r="J42" s="22" t="n"/>
      <c r="K42" s="23">
        <f>IF(OR(NOT(ISNUMBER(I42)),NOT(ISNUMBER(J42))),"",IFERROR(J42-I42,""))</f>
        <v/>
      </c>
      <c r="L42" s="14" t="n"/>
      <c r="M42" s="14" t="n"/>
      <c r="N42" s="17">
        <f>IF(OR(C42="",M42=""),"",IF(OR(AND(L42="",M42="Planned"),AND(L42="Planned",OR(M42="Planned",M42="In Progress")),AND(L42="In Progress",OR(M42="In Progress",M42="Complete")),AND(L42="Complete",M42="Complete")),"Valid","Needs review"))</f>
        <v/>
      </c>
      <c r="O42" s="17">
        <f>IF(C42="","",IF(AND(ISNUMBER(F42),ISNUMBER(G42),ISNUMBER(I42),ISNUMBER(J42)),IF(AND(H42=0,K42=0),"Matches entered plan and actual values","Variance found"),IF(AND(ISNUMBER(F42),ISNUMBER(G42)),IF(H42=0,"Quantity matches entered values","Quantity variance found"),IF(AND(ISNUMBER(I42),ISNUMBER(J42)),IF(K42=0,"Time matches entered values","Time variance found"),""))))</f>
        <v/>
      </c>
      <c r="P42" s="17">
        <f>IF(C42="","",IF(OR(N42="Needs review",AND(ISNUMBER(H42),H42&lt;&gt;0),AND(ISNUMBER(K42),K42&lt;&gt;0)),"Open Exception",""))</f>
        <v/>
      </c>
      <c r="Q42" s="17">
        <f>IF(P42&lt;&gt;"Open Exception","",IF(N42="Needs review","Status progression needs review","")&amp;IF(AND(N42="Needs review",OR(AND(ISNUMBER(H42),H42&lt;&gt;0),AND(ISNUMBER(K42),K42&lt;&gt;0))),"; ","")&amp;IF(AND(ISNUMBER(H42),H42&lt;&gt;0),"Quantity variance","")&amp;IF(AND(ISNUMBER(H42),H42&lt;&gt;0,AND(ISNUMBER(K42),K42&lt;&gt;0)),"; ","")&amp;IF(AND(ISNUMBER(K42),K42&lt;&gt;0),"Time variance",""))</f>
        <v/>
      </c>
      <c r="R42" s="17">
        <f>IF(AND(B42&lt;&gt;"",C42&lt;&gt;"",D42&lt;&gt;"",E42&lt;&gt;"",M42&lt;&gt;""),"Included","")</f>
        <v/>
      </c>
      <c r="S42" s="12">
        <f>IF(R42="Included",COUNTIF($R$6:R42,"Included"),"")</f>
        <v/>
      </c>
      <c r="T42" s="12">
        <f>IF(P42="Open Exception",COUNTIF($P$6:P42,"Open Exception"),"")</f>
        <v/>
      </c>
    </row>
    <row r="43" ht="28" customHeight="1">
      <c r="A43" s="12">
        <f>IF(C43="","",ROW()-5)</f>
        <v/>
      </c>
      <c r="B43" s="13" t="n"/>
      <c r="C43" s="14" t="n"/>
      <c r="D43" s="14" t="n"/>
      <c r="E43" s="14" t="n"/>
      <c r="F43" s="22" t="n"/>
      <c r="G43" s="22" t="n"/>
      <c r="H43" s="23">
        <f>IF(OR(NOT(ISNUMBER(F43)),NOT(ISNUMBER(G43))),"",IFERROR(G43-F43,""))</f>
        <v/>
      </c>
      <c r="I43" s="22" t="n"/>
      <c r="J43" s="22" t="n"/>
      <c r="K43" s="23">
        <f>IF(OR(NOT(ISNUMBER(I43)),NOT(ISNUMBER(J43))),"",IFERROR(J43-I43,""))</f>
        <v/>
      </c>
      <c r="L43" s="14" t="n"/>
      <c r="M43" s="14" t="n"/>
      <c r="N43" s="17">
        <f>IF(OR(C43="",M43=""),"",IF(OR(AND(L43="",M43="Planned"),AND(L43="Planned",OR(M43="Planned",M43="In Progress")),AND(L43="In Progress",OR(M43="In Progress",M43="Complete")),AND(L43="Complete",M43="Complete")),"Valid","Needs review"))</f>
        <v/>
      </c>
      <c r="O43" s="17">
        <f>IF(C43="","",IF(AND(ISNUMBER(F43),ISNUMBER(G43),ISNUMBER(I43),ISNUMBER(J43)),IF(AND(H43=0,K43=0),"Matches entered plan and actual values","Variance found"),IF(AND(ISNUMBER(F43),ISNUMBER(G43)),IF(H43=0,"Quantity matches entered values","Quantity variance found"),IF(AND(ISNUMBER(I43),ISNUMBER(J43)),IF(K43=0,"Time matches entered values","Time variance found"),""))))</f>
        <v/>
      </c>
      <c r="P43" s="17">
        <f>IF(C43="","",IF(OR(N43="Needs review",AND(ISNUMBER(H43),H43&lt;&gt;0),AND(ISNUMBER(K43),K43&lt;&gt;0)),"Open Exception",""))</f>
        <v/>
      </c>
      <c r="Q43" s="17">
        <f>IF(P43&lt;&gt;"Open Exception","",IF(N43="Needs review","Status progression needs review","")&amp;IF(AND(N43="Needs review",OR(AND(ISNUMBER(H43),H43&lt;&gt;0),AND(ISNUMBER(K43),K43&lt;&gt;0))),"; ","")&amp;IF(AND(ISNUMBER(H43),H43&lt;&gt;0),"Quantity variance","")&amp;IF(AND(ISNUMBER(H43),H43&lt;&gt;0,AND(ISNUMBER(K43),K43&lt;&gt;0)),"; ","")&amp;IF(AND(ISNUMBER(K43),K43&lt;&gt;0),"Time variance",""))</f>
        <v/>
      </c>
      <c r="R43" s="17">
        <f>IF(AND(B43&lt;&gt;"",C43&lt;&gt;"",D43&lt;&gt;"",E43&lt;&gt;"",M43&lt;&gt;""),"Included","")</f>
        <v/>
      </c>
      <c r="S43" s="12">
        <f>IF(R43="Included",COUNTIF($R$6:R43,"Included"),"")</f>
        <v/>
      </c>
      <c r="T43" s="12">
        <f>IF(P43="Open Exception",COUNTIF($P$6:P43,"Open Exception"),"")</f>
        <v/>
      </c>
    </row>
    <row r="44" ht="28" customHeight="1">
      <c r="A44" s="12">
        <f>IF(C44="","",ROW()-5)</f>
        <v/>
      </c>
      <c r="B44" s="13" t="n"/>
      <c r="C44" s="14" t="n"/>
      <c r="D44" s="14" t="n"/>
      <c r="E44" s="14" t="n"/>
      <c r="F44" s="22" t="n"/>
      <c r="G44" s="22" t="n"/>
      <c r="H44" s="23">
        <f>IF(OR(NOT(ISNUMBER(F44)),NOT(ISNUMBER(G44))),"",IFERROR(G44-F44,""))</f>
        <v/>
      </c>
      <c r="I44" s="22" t="n"/>
      <c r="J44" s="22" t="n"/>
      <c r="K44" s="23">
        <f>IF(OR(NOT(ISNUMBER(I44)),NOT(ISNUMBER(J44))),"",IFERROR(J44-I44,""))</f>
        <v/>
      </c>
      <c r="L44" s="14" t="n"/>
      <c r="M44" s="14" t="n"/>
      <c r="N44" s="17">
        <f>IF(OR(C44="",M44=""),"",IF(OR(AND(L44="",M44="Planned"),AND(L44="Planned",OR(M44="Planned",M44="In Progress")),AND(L44="In Progress",OR(M44="In Progress",M44="Complete")),AND(L44="Complete",M44="Complete")),"Valid","Needs review"))</f>
        <v/>
      </c>
      <c r="O44" s="17">
        <f>IF(C44="","",IF(AND(ISNUMBER(F44),ISNUMBER(G44),ISNUMBER(I44),ISNUMBER(J44)),IF(AND(H44=0,K44=0),"Matches entered plan and actual values","Variance found"),IF(AND(ISNUMBER(F44),ISNUMBER(G44)),IF(H44=0,"Quantity matches entered values","Quantity variance found"),IF(AND(ISNUMBER(I44),ISNUMBER(J44)),IF(K44=0,"Time matches entered values","Time variance found"),""))))</f>
        <v/>
      </c>
      <c r="P44" s="17">
        <f>IF(C44="","",IF(OR(N44="Needs review",AND(ISNUMBER(H44),H44&lt;&gt;0),AND(ISNUMBER(K44),K44&lt;&gt;0)),"Open Exception",""))</f>
        <v/>
      </c>
      <c r="Q44" s="17">
        <f>IF(P44&lt;&gt;"Open Exception","",IF(N44="Needs review","Status progression needs review","")&amp;IF(AND(N44="Needs review",OR(AND(ISNUMBER(H44),H44&lt;&gt;0),AND(ISNUMBER(K44),K44&lt;&gt;0))),"; ","")&amp;IF(AND(ISNUMBER(H44),H44&lt;&gt;0),"Quantity variance","")&amp;IF(AND(ISNUMBER(H44),H44&lt;&gt;0,AND(ISNUMBER(K44),K44&lt;&gt;0)),"; ","")&amp;IF(AND(ISNUMBER(K44),K44&lt;&gt;0),"Time variance",""))</f>
        <v/>
      </c>
      <c r="R44" s="17">
        <f>IF(AND(B44&lt;&gt;"",C44&lt;&gt;"",D44&lt;&gt;"",E44&lt;&gt;"",M44&lt;&gt;""),"Included","")</f>
        <v/>
      </c>
      <c r="S44" s="12">
        <f>IF(R44="Included",COUNTIF($R$6:R44,"Included"),"")</f>
        <v/>
      </c>
      <c r="T44" s="12">
        <f>IF(P44="Open Exception",COUNTIF($P$6:P44,"Open Exception"),"")</f>
        <v/>
      </c>
    </row>
    <row r="45" ht="28" customHeight="1">
      <c r="A45" s="12">
        <f>IF(C45="","",ROW()-5)</f>
        <v/>
      </c>
      <c r="B45" s="13" t="n"/>
      <c r="C45" s="14" t="n"/>
      <c r="D45" s="14" t="n"/>
      <c r="E45" s="14" t="n"/>
      <c r="F45" s="22" t="n"/>
      <c r="G45" s="22" t="n"/>
      <c r="H45" s="23">
        <f>IF(OR(NOT(ISNUMBER(F45)),NOT(ISNUMBER(G45))),"",IFERROR(G45-F45,""))</f>
        <v/>
      </c>
      <c r="I45" s="22" t="n"/>
      <c r="J45" s="22" t="n"/>
      <c r="K45" s="23">
        <f>IF(OR(NOT(ISNUMBER(I45)),NOT(ISNUMBER(J45))),"",IFERROR(J45-I45,""))</f>
        <v/>
      </c>
      <c r="L45" s="14" t="n"/>
      <c r="M45" s="14" t="n"/>
      <c r="N45" s="17">
        <f>IF(OR(C45="",M45=""),"",IF(OR(AND(L45="",M45="Planned"),AND(L45="Planned",OR(M45="Planned",M45="In Progress")),AND(L45="In Progress",OR(M45="In Progress",M45="Complete")),AND(L45="Complete",M45="Complete")),"Valid","Needs review"))</f>
        <v/>
      </c>
      <c r="O45" s="17">
        <f>IF(C45="","",IF(AND(ISNUMBER(F45),ISNUMBER(G45),ISNUMBER(I45),ISNUMBER(J45)),IF(AND(H45=0,K45=0),"Matches entered plan and actual values","Variance found"),IF(AND(ISNUMBER(F45),ISNUMBER(G45)),IF(H45=0,"Quantity matches entered values","Quantity variance found"),IF(AND(ISNUMBER(I45),ISNUMBER(J45)),IF(K45=0,"Time matches entered values","Time variance found"),""))))</f>
        <v/>
      </c>
      <c r="P45" s="17">
        <f>IF(C45="","",IF(OR(N45="Needs review",AND(ISNUMBER(H45),H45&lt;&gt;0),AND(ISNUMBER(K45),K45&lt;&gt;0)),"Open Exception",""))</f>
        <v/>
      </c>
      <c r="Q45" s="17">
        <f>IF(P45&lt;&gt;"Open Exception","",IF(N45="Needs review","Status progression needs review","")&amp;IF(AND(N45="Needs review",OR(AND(ISNUMBER(H45),H45&lt;&gt;0),AND(ISNUMBER(K45),K45&lt;&gt;0))),"; ","")&amp;IF(AND(ISNUMBER(H45),H45&lt;&gt;0),"Quantity variance","")&amp;IF(AND(ISNUMBER(H45),H45&lt;&gt;0,AND(ISNUMBER(K45),K45&lt;&gt;0)),"; ","")&amp;IF(AND(ISNUMBER(K45),K45&lt;&gt;0),"Time variance",""))</f>
        <v/>
      </c>
      <c r="R45" s="17">
        <f>IF(AND(B45&lt;&gt;"",C45&lt;&gt;"",D45&lt;&gt;"",E45&lt;&gt;"",M45&lt;&gt;""),"Included","")</f>
        <v/>
      </c>
      <c r="S45" s="12">
        <f>IF(R45="Included",COUNTIF($R$6:R45,"Included"),"")</f>
        <v/>
      </c>
      <c r="T45" s="12">
        <f>IF(P45="Open Exception",COUNTIF($P$6:P45,"Open Exception"),"")</f>
        <v/>
      </c>
    </row>
    <row r="46" ht="28" customHeight="1">
      <c r="A46" s="12">
        <f>IF(C46="","",ROW()-5)</f>
        <v/>
      </c>
      <c r="B46" s="13" t="n"/>
      <c r="C46" s="14" t="n"/>
      <c r="D46" s="14" t="n"/>
      <c r="E46" s="14" t="n"/>
      <c r="F46" s="22" t="n"/>
      <c r="G46" s="22" t="n"/>
      <c r="H46" s="23">
        <f>IF(OR(NOT(ISNUMBER(F46)),NOT(ISNUMBER(G46))),"",IFERROR(G46-F46,""))</f>
        <v/>
      </c>
      <c r="I46" s="22" t="n"/>
      <c r="J46" s="22" t="n"/>
      <c r="K46" s="23">
        <f>IF(OR(NOT(ISNUMBER(I46)),NOT(ISNUMBER(J46))),"",IFERROR(J46-I46,""))</f>
        <v/>
      </c>
      <c r="L46" s="14" t="n"/>
      <c r="M46" s="14" t="n"/>
      <c r="N46" s="17">
        <f>IF(OR(C46="",M46=""),"",IF(OR(AND(L46="",M46="Planned"),AND(L46="Planned",OR(M46="Planned",M46="In Progress")),AND(L46="In Progress",OR(M46="In Progress",M46="Complete")),AND(L46="Complete",M46="Complete")),"Valid","Needs review"))</f>
        <v/>
      </c>
      <c r="O46" s="17">
        <f>IF(C46="","",IF(AND(ISNUMBER(F46),ISNUMBER(G46),ISNUMBER(I46),ISNUMBER(J46)),IF(AND(H46=0,K46=0),"Matches entered plan and actual values","Variance found"),IF(AND(ISNUMBER(F46),ISNUMBER(G46)),IF(H46=0,"Quantity matches entered values","Quantity variance found"),IF(AND(ISNUMBER(I46),ISNUMBER(J46)),IF(K46=0,"Time matches entered values","Time variance found"),""))))</f>
        <v/>
      </c>
      <c r="P46" s="17">
        <f>IF(C46="","",IF(OR(N46="Needs review",AND(ISNUMBER(H46),H46&lt;&gt;0),AND(ISNUMBER(K46),K46&lt;&gt;0)),"Open Exception",""))</f>
        <v/>
      </c>
      <c r="Q46" s="17">
        <f>IF(P46&lt;&gt;"Open Exception","",IF(N46="Needs review","Status progression needs review","")&amp;IF(AND(N46="Needs review",OR(AND(ISNUMBER(H46),H46&lt;&gt;0),AND(ISNUMBER(K46),K46&lt;&gt;0))),"; ","")&amp;IF(AND(ISNUMBER(H46),H46&lt;&gt;0),"Quantity variance","")&amp;IF(AND(ISNUMBER(H46),H46&lt;&gt;0,AND(ISNUMBER(K46),K46&lt;&gt;0)),"; ","")&amp;IF(AND(ISNUMBER(K46),K46&lt;&gt;0),"Time variance",""))</f>
        <v/>
      </c>
      <c r="R46" s="17">
        <f>IF(AND(B46&lt;&gt;"",C46&lt;&gt;"",D46&lt;&gt;"",E46&lt;&gt;"",M46&lt;&gt;""),"Included","")</f>
        <v/>
      </c>
      <c r="S46" s="12">
        <f>IF(R46="Included",COUNTIF($R$6:R46,"Included"),"")</f>
        <v/>
      </c>
      <c r="T46" s="12">
        <f>IF(P46="Open Exception",COUNTIF($P$6:P46,"Open Exception"),"")</f>
        <v/>
      </c>
    </row>
    <row r="47" ht="28" customHeight="1">
      <c r="A47" s="12">
        <f>IF(C47="","",ROW()-5)</f>
        <v/>
      </c>
      <c r="B47" s="13" t="n"/>
      <c r="C47" s="14" t="n"/>
      <c r="D47" s="14" t="n"/>
      <c r="E47" s="14" t="n"/>
      <c r="F47" s="22" t="n"/>
      <c r="G47" s="22" t="n"/>
      <c r="H47" s="23">
        <f>IF(OR(NOT(ISNUMBER(F47)),NOT(ISNUMBER(G47))),"",IFERROR(G47-F47,""))</f>
        <v/>
      </c>
      <c r="I47" s="22" t="n"/>
      <c r="J47" s="22" t="n"/>
      <c r="K47" s="23">
        <f>IF(OR(NOT(ISNUMBER(I47)),NOT(ISNUMBER(J47))),"",IFERROR(J47-I47,""))</f>
        <v/>
      </c>
      <c r="L47" s="14" t="n"/>
      <c r="M47" s="14" t="n"/>
      <c r="N47" s="17">
        <f>IF(OR(C47="",M47=""),"",IF(OR(AND(L47="",M47="Planned"),AND(L47="Planned",OR(M47="Planned",M47="In Progress")),AND(L47="In Progress",OR(M47="In Progress",M47="Complete")),AND(L47="Complete",M47="Complete")),"Valid","Needs review"))</f>
        <v/>
      </c>
      <c r="O47" s="17">
        <f>IF(C47="","",IF(AND(ISNUMBER(F47),ISNUMBER(G47),ISNUMBER(I47),ISNUMBER(J47)),IF(AND(H47=0,K47=0),"Matches entered plan and actual values","Variance found"),IF(AND(ISNUMBER(F47),ISNUMBER(G47)),IF(H47=0,"Quantity matches entered values","Quantity variance found"),IF(AND(ISNUMBER(I47),ISNUMBER(J47)),IF(K47=0,"Time matches entered values","Time variance found"),""))))</f>
        <v/>
      </c>
      <c r="P47" s="17">
        <f>IF(C47="","",IF(OR(N47="Needs review",AND(ISNUMBER(H47),H47&lt;&gt;0),AND(ISNUMBER(K47),K47&lt;&gt;0)),"Open Exception",""))</f>
        <v/>
      </c>
      <c r="Q47" s="17">
        <f>IF(P47&lt;&gt;"Open Exception","",IF(N47="Needs review","Status progression needs review","")&amp;IF(AND(N47="Needs review",OR(AND(ISNUMBER(H47),H47&lt;&gt;0),AND(ISNUMBER(K47),K47&lt;&gt;0))),"; ","")&amp;IF(AND(ISNUMBER(H47),H47&lt;&gt;0),"Quantity variance","")&amp;IF(AND(ISNUMBER(H47),H47&lt;&gt;0,AND(ISNUMBER(K47),K47&lt;&gt;0)),"; ","")&amp;IF(AND(ISNUMBER(K47),K47&lt;&gt;0),"Time variance",""))</f>
        <v/>
      </c>
      <c r="R47" s="17">
        <f>IF(AND(B47&lt;&gt;"",C47&lt;&gt;"",D47&lt;&gt;"",E47&lt;&gt;"",M47&lt;&gt;""),"Included","")</f>
        <v/>
      </c>
      <c r="S47" s="12">
        <f>IF(R47="Included",COUNTIF($R$6:R47,"Included"),"")</f>
        <v/>
      </c>
      <c r="T47" s="12">
        <f>IF(P47="Open Exception",COUNTIF($P$6:P47,"Open Exception"),"")</f>
        <v/>
      </c>
    </row>
    <row r="48" ht="28" customHeight="1">
      <c r="A48" s="12">
        <f>IF(C48="","",ROW()-5)</f>
        <v/>
      </c>
      <c r="B48" s="13" t="n"/>
      <c r="C48" s="14" t="n"/>
      <c r="D48" s="14" t="n"/>
      <c r="E48" s="14" t="n"/>
      <c r="F48" s="22" t="n"/>
      <c r="G48" s="22" t="n"/>
      <c r="H48" s="23">
        <f>IF(OR(NOT(ISNUMBER(F48)),NOT(ISNUMBER(G48))),"",IFERROR(G48-F48,""))</f>
        <v/>
      </c>
      <c r="I48" s="22" t="n"/>
      <c r="J48" s="22" t="n"/>
      <c r="K48" s="23">
        <f>IF(OR(NOT(ISNUMBER(I48)),NOT(ISNUMBER(J48))),"",IFERROR(J48-I48,""))</f>
        <v/>
      </c>
      <c r="L48" s="14" t="n"/>
      <c r="M48" s="14" t="n"/>
      <c r="N48" s="17">
        <f>IF(OR(C48="",M48=""),"",IF(OR(AND(L48="",M48="Planned"),AND(L48="Planned",OR(M48="Planned",M48="In Progress")),AND(L48="In Progress",OR(M48="In Progress",M48="Complete")),AND(L48="Complete",M48="Complete")),"Valid","Needs review"))</f>
        <v/>
      </c>
      <c r="O48" s="17">
        <f>IF(C48="","",IF(AND(ISNUMBER(F48),ISNUMBER(G48),ISNUMBER(I48),ISNUMBER(J48)),IF(AND(H48=0,K48=0),"Matches entered plan and actual values","Variance found"),IF(AND(ISNUMBER(F48),ISNUMBER(G48)),IF(H48=0,"Quantity matches entered values","Quantity variance found"),IF(AND(ISNUMBER(I48),ISNUMBER(J48)),IF(K48=0,"Time matches entered values","Time variance found"),""))))</f>
        <v/>
      </c>
      <c r="P48" s="17">
        <f>IF(C48="","",IF(OR(N48="Needs review",AND(ISNUMBER(H48),H48&lt;&gt;0),AND(ISNUMBER(K48),K48&lt;&gt;0)),"Open Exception",""))</f>
        <v/>
      </c>
      <c r="Q48" s="17">
        <f>IF(P48&lt;&gt;"Open Exception","",IF(N48="Needs review","Status progression needs review","")&amp;IF(AND(N48="Needs review",OR(AND(ISNUMBER(H48),H48&lt;&gt;0),AND(ISNUMBER(K48),K48&lt;&gt;0))),"; ","")&amp;IF(AND(ISNUMBER(H48),H48&lt;&gt;0),"Quantity variance","")&amp;IF(AND(ISNUMBER(H48),H48&lt;&gt;0,AND(ISNUMBER(K48),K48&lt;&gt;0)),"; ","")&amp;IF(AND(ISNUMBER(K48),K48&lt;&gt;0),"Time variance",""))</f>
        <v/>
      </c>
      <c r="R48" s="17">
        <f>IF(AND(B48&lt;&gt;"",C48&lt;&gt;"",D48&lt;&gt;"",E48&lt;&gt;"",M48&lt;&gt;""),"Included","")</f>
        <v/>
      </c>
      <c r="S48" s="12">
        <f>IF(R48="Included",COUNTIF($R$6:R48,"Included"),"")</f>
        <v/>
      </c>
      <c r="T48" s="12">
        <f>IF(P48="Open Exception",COUNTIF($P$6:P48,"Open Exception"),"")</f>
        <v/>
      </c>
    </row>
    <row r="49" ht="28" customHeight="1">
      <c r="A49" s="12">
        <f>IF(C49="","",ROW()-5)</f>
        <v/>
      </c>
      <c r="B49" s="13" t="n"/>
      <c r="C49" s="14" t="n"/>
      <c r="D49" s="14" t="n"/>
      <c r="E49" s="14" t="n"/>
      <c r="F49" s="22" t="n"/>
      <c r="G49" s="22" t="n"/>
      <c r="H49" s="23">
        <f>IF(OR(NOT(ISNUMBER(F49)),NOT(ISNUMBER(G49))),"",IFERROR(G49-F49,""))</f>
        <v/>
      </c>
      <c r="I49" s="22" t="n"/>
      <c r="J49" s="22" t="n"/>
      <c r="K49" s="23">
        <f>IF(OR(NOT(ISNUMBER(I49)),NOT(ISNUMBER(J49))),"",IFERROR(J49-I49,""))</f>
        <v/>
      </c>
      <c r="L49" s="14" t="n"/>
      <c r="M49" s="14" t="n"/>
      <c r="N49" s="17">
        <f>IF(OR(C49="",M49=""),"",IF(OR(AND(L49="",M49="Planned"),AND(L49="Planned",OR(M49="Planned",M49="In Progress")),AND(L49="In Progress",OR(M49="In Progress",M49="Complete")),AND(L49="Complete",M49="Complete")),"Valid","Needs review"))</f>
        <v/>
      </c>
      <c r="O49" s="17">
        <f>IF(C49="","",IF(AND(ISNUMBER(F49),ISNUMBER(G49),ISNUMBER(I49),ISNUMBER(J49)),IF(AND(H49=0,K49=0),"Matches entered plan and actual values","Variance found"),IF(AND(ISNUMBER(F49),ISNUMBER(G49)),IF(H49=0,"Quantity matches entered values","Quantity variance found"),IF(AND(ISNUMBER(I49),ISNUMBER(J49)),IF(K49=0,"Time matches entered values","Time variance found"),""))))</f>
        <v/>
      </c>
      <c r="P49" s="17">
        <f>IF(C49="","",IF(OR(N49="Needs review",AND(ISNUMBER(H49),H49&lt;&gt;0),AND(ISNUMBER(K49),K49&lt;&gt;0)),"Open Exception",""))</f>
        <v/>
      </c>
      <c r="Q49" s="17">
        <f>IF(P49&lt;&gt;"Open Exception","",IF(N49="Needs review","Status progression needs review","")&amp;IF(AND(N49="Needs review",OR(AND(ISNUMBER(H49),H49&lt;&gt;0),AND(ISNUMBER(K49),K49&lt;&gt;0))),"; ","")&amp;IF(AND(ISNUMBER(H49),H49&lt;&gt;0),"Quantity variance","")&amp;IF(AND(ISNUMBER(H49),H49&lt;&gt;0,AND(ISNUMBER(K49),K49&lt;&gt;0)),"; ","")&amp;IF(AND(ISNUMBER(K49),K49&lt;&gt;0),"Time variance",""))</f>
        <v/>
      </c>
      <c r="R49" s="17">
        <f>IF(AND(B49&lt;&gt;"",C49&lt;&gt;"",D49&lt;&gt;"",E49&lt;&gt;"",M49&lt;&gt;""),"Included","")</f>
        <v/>
      </c>
      <c r="S49" s="12">
        <f>IF(R49="Included",COUNTIF($R$6:R49,"Included"),"")</f>
        <v/>
      </c>
      <c r="T49" s="12">
        <f>IF(P49="Open Exception",COUNTIF($P$6:P49,"Open Exception"),"")</f>
        <v/>
      </c>
    </row>
    <row r="50" ht="28" customHeight="1">
      <c r="A50" s="12">
        <f>IF(C50="","",ROW()-5)</f>
        <v/>
      </c>
      <c r="B50" s="13" t="n"/>
      <c r="C50" s="14" t="n"/>
      <c r="D50" s="14" t="n"/>
      <c r="E50" s="14" t="n"/>
      <c r="F50" s="22" t="n"/>
      <c r="G50" s="22" t="n"/>
      <c r="H50" s="23">
        <f>IF(OR(NOT(ISNUMBER(F50)),NOT(ISNUMBER(G50))),"",IFERROR(G50-F50,""))</f>
        <v/>
      </c>
      <c r="I50" s="22" t="n"/>
      <c r="J50" s="22" t="n"/>
      <c r="K50" s="23">
        <f>IF(OR(NOT(ISNUMBER(I50)),NOT(ISNUMBER(J50))),"",IFERROR(J50-I50,""))</f>
        <v/>
      </c>
      <c r="L50" s="14" t="n"/>
      <c r="M50" s="14" t="n"/>
      <c r="N50" s="17">
        <f>IF(OR(C50="",M50=""),"",IF(OR(AND(L50="",M50="Planned"),AND(L50="Planned",OR(M50="Planned",M50="In Progress")),AND(L50="In Progress",OR(M50="In Progress",M50="Complete")),AND(L50="Complete",M50="Complete")),"Valid","Needs review"))</f>
        <v/>
      </c>
      <c r="O50" s="17">
        <f>IF(C50="","",IF(AND(ISNUMBER(F50),ISNUMBER(G50),ISNUMBER(I50),ISNUMBER(J50)),IF(AND(H50=0,K50=0),"Matches entered plan and actual values","Variance found"),IF(AND(ISNUMBER(F50),ISNUMBER(G50)),IF(H50=0,"Quantity matches entered values","Quantity variance found"),IF(AND(ISNUMBER(I50),ISNUMBER(J50)),IF(K50=0,"Time matches entered values","Time variance found"),""))))</f>
        <v/>
      </c>
      <c r="P50" s="17">
        <f>IF(C50="","",IF(OR(N50="Needs review",AND(ISNUMBER(H50),H50&lt;&gt;0),AND(ISNUMBER(K50),K50&lt;&gt;0)),"Open Exception",""))</f>
        <v/>
      </c>
      <c r="Q50" s="17">
        <f>IF(P50&lt;&gt;"Open Exception","",IF(N50="Needs review","Status progression needs review","")&amp;IF(AND(N50="Needs review",OR(AND(ISNUMBER(H50),H50&lt;&gt;0),AND(ISNUMBER(K50),K50&lt;&gt;0))),"; ","")&amp;IF(AND(ISNUMBER(H50),H50&lt;&gt;0),"Quantity variance","")&amp;IF(AND(ISNUMBER(H50),H50&lt;&gt;0,AND(ISNUMBER(K50),K50&lt;&gt;0)),"; ","")&amp;IF(AND(ISNUMBER(K50),K50&lt;&gt;0),"Time variance",""))</f>
        <v/>
      </c>
      <c r="R50" s="17">
        <f>IF(AND(B50&lt;&gt;"",C50&lt;&gt;"",D50&lt;&gt;"",E50&lt;&gt;"",M50&lt;&gt;""),"Included","")</f>
        <v/>
      </c>
      <c r="S50" s="12">
        <f>IF(R50="Included",COUNTIF($R$6:R50,"Included"),"")</f>
        <v/>
      </c>
      <c r="T50" s="12">
        <f>IF(P50="Open Exception",COUNTIF($P$6:P50,"Open Exception"),"")</f>
        <v/>
      </c>
    </row>
    <row r="51" ht="28" customHeight="1">
      <c r="A51" s="12">
        <f>IF(C51="","",ROW()-5)</f>
        <v/>
      </c>
      <c r="B51" s="13" t="n"/>
      <c r="C51" s="14" t="n"/>
      <c r="D51" s="14" t="n"/>
      <c r="E51" s="14" t="n"/>
      <c r="F51" s="22" t="n"/>
      <c r="G51" s="22" t="n"/>
      <c r="H51" s="23">
        <f>IF(OR(NOT(ISNUMBER(F51)),NOT(ISNUMBER(G51))),"",IFERROR(G51-F51,""))</f>
        <v/>
      </c>
      <c r="I51" s="22" t="n"/>
      <c r="J51" s="22" t="n"/>
      <c r="K51" s="23">
        <f>IF(OR(NOT(ISNUMBER(I51)),NOT(ISNUMBER(J51))),"",IFERROR(J51-I51,""))</f>
        <v/>
      </c>
      <c r="L51" s="14" t="n"/>
      <c r="M51" s="14" t="n"/>
      <c r="N51" s="17">
        <f>IF(OR(C51="",M51=""),"",IF(OR(AND(L51="",M51="Planned"),AND(L51="Planned",OR(M51="Planned",M51="In Progress")),AND(L51="In Progress",OR(M51="In Progress",M51="Complete")),AND(L51="Complete",M51="Complete")),"Valid","Needs review"))</f>
        <v/>
      </c>
      <c r="O51" s="17">
        <f>IF(C51="","",IF(AND(ISNUMBER(F51),ISNUMBER(G51),ISNUMBER(I51),ISNUMBER(J51)),IF(AND(H51=0,K51=0),"Matches entered plan and actual values","Variance found"),IF(AND(ISNUMBER(F51),ISNUMBER(G51)),IF(H51=0,"Quantity matches entered values","Quantity variance found"),IF(AND(ISNUMBER(I51),ISNUMBER(J51)),IF(K51=0,"Time matches entered values","Time variance found"),""))))</f>
        <v/>
      </c>
      <c r="P51" s="17">
        <f>IF(C51="","",IF(OR(N51="Needs review",AND(ISNUMBER(H51),H51&lt;&gt;0),AND(ISNUMBER(K51),K51&lt;&gt;0)),"Open Exception",""))</f>
        <v/>
      </c>
      <c r="Q51" s="17">
        <f>IF(P51&lt;&gt;"Open Exception","",IF(N51="Needs review","Status progression needs review","")&amp;IF(AND(N51="Needs review",OR(AND(ISNUMBER(H51),H51&lt;&gt;0),AND(ISNUMBER(K51),K51&lt;&gt;0))),"; ","")&amp;IF(AND(ISNUMBER(H51),H51&lt;&gt;0),"Quantity variance","")&amp;IF(AND(ISNUMBER(H51),H51&lt;&gt;0,AND(ISNUMBER(K51),K51&lt;&gt;0)),"; ","")&amp;IF(AND(ISNUMBER(K51),K51&lt;&gt;0),"Time variance",""))</f>
        <v/>
      </c>
      <c r="R51" s="17">
        <f>IF(AND(B51&lt;&gt;"",C51&lt;&gt;"",D51&lt;&gt;"",E51&lt;&gt;"",M51&lt;&gt;""),"Included","")</f>
        <v/>
      </c>
      <c r="S51" s="12">
        <f>IF(R51="Included",COUNTIF($R$6:R51,"Included"),"")</f>
        <v/>
      </c>
      <c r="T51" s="12">
        <f>IF(P51="Open Exception",COUNTIF($P$6:P51,"Open Exception"),"")</f>
        <v/>
      </c>
    </row>
    <row r="52" ht="28" customHeight="1">
      <c r="A52" s="12">
        <f>IF(C52="","",ROW()-5)</f>
        <v/>
      </c>
      <c r="B52" s="13" t="n"/>
      <c r="C52" s="14" t="n"/>
      <c r="D52" s="14" t="n"/>
      <c r="E52" s="14" t="n"/>
      <c r="F52" s="22" t="n"/>
      <c r="G52" s="22" t="n"/>
      <c r="H52" s="23">
        <f>IF(OR(NOT(ISNUMBER(F52)),NOT(ISNUMBER(G52))),"",IFERROR(G52-F52,""))</f>
        <v/>
      </c>
      <c r="I52" s="22" t="n"/>
      <c r="J52" s="22" t="n"/>
      <c r="K52" s="23">
        <f>IF(OR(NOT(ISNUMBER(I52)),NOT(ISNUMBER(J52))),"",IFERROR(J52-I52,""))</f>
        <v/>
      </c>
      <c r="L52" s="14" t="n"/>
      <c r="M52" s="14" t="n"/>
      <c r="N52" s="17">
        <f>IF(OR(C52="",M52=""),"",IF(OR(AND(L52="",M52="Planned"),AND(L52="Planned",OR(M52="Planned",M52="In Progress")),AND(L52="In Progress",OR(M52="In Progress",M52="Complete")),AND(L52="Complete",M52="Complete")),"Valid","Needs review"))</f>
        <v/>
      </c>
      <c r="O52" s="17">
        <f>IF(C52="","",IF(AND(ISNUMBER(F52),ISNUMBER(G52),ISNUMBER(I52),ISNUMBER(J52)),IF(AND(H52=0,K52=0),"Matches entered plan and actual values","Variance found"),IF(AND(ISNUMBER(F52),ISNUMBER(G52)),IF(H52=0,"Quantity matches entered values","Quantity variance found"),IF(AND(ISNUMBER(I52),ISNUMBER(J52)),IF(K52=0,"Time matches entered values","Time variance found"),""))))</f>
        <v/>
      </c>
      <c r="P52" s="17">
        <f>IF(C52="","",IF(OR(N52="Needs review",AND(ISNUMBER(H52),H52&lt;&gt;0),AND(ISNUMBER(K52),K52&lt;&gt;0)),"Open Exception",""))</f>
        <v/>
      </c>
      <c r="Q52" s="17">
        <f>IF(P52&lt;&gt;"Open Exception","",IF(N52="Needs review","Status progression needs review","")&amp;IF(AND(N52="Needs review",OR(AND(ISNUMBER(H52),H52&lt;&gt;0),AND(ISNUMBER(K52),K52&lt;&gt;0))),"; ","")&amp;IF(AND(ISNUMBER(H52),H52&lt;&gt;0),"Quantity variance","")&amp;IF(AND(ISNUMBER(H52),H52&lt;&gt;0,AND(ISNUMBER(K52),K52&lt;&gt;0)),"; ","")&amp;IF(AND(ISNUMBER(K52),K52&lt;&gt;0),"Time variance",""))</f>
        <v/>
      </c>
      <c r="R52" s="17">
        <f>IF(AND(B52&lt;&gt;"",C52&lt;&gt;"",D52&lt;&gt;"",E52&lt;&gt;"",M52&lt;&gt;""),"Included","")</f>
        <v/>
      </c>
      <c r="S52" s="12">
        <f>IF(R52="Included",COUNTIF($R$6:R52,"Included"),"")</f>
        <v/>
      </c>
      <c r="T52" s="12">
        <f>IF(P52="Open Exception",COUNTIF($P$6:P52,"Open Exception"),"")</f>
        <v/>
      </c>
    </row>
    <row r="53" ht="28" customHeight="1">
      <c r="A53" s="12">
        <f>IF(C53="","",ROW()-5)</f>
        <v/>
      </c>
      <c r="B53" s="13" t="n"/>
      <c r="C53" s="14" t="n"/>
      <c r="D53" s="14" t="n"/>
      <c r="E53" s="14" t="n"/>
      <c r="F53" s="22" t="n"/>
      <c r="G53" s="22" t="n"/>
      <c r="H53" s="23">
        <f>IF(OR(NOT(ISNUMBER(F53)),NOT(ISNUMBER(G53))),"",IFERROR(G53-F53,""))</f>
        <v/>
      </c>
      <c r="I53" s="22" t="n"/>
      <c r="J53" s="22" t="n"/>
      <c r="K53" s="23">
        <f>IF(OR(NOT(ISNUMBER(I53)),NOT(ISNUMBER(J53))),"",IFERROR(J53-I53,""))</f>
        <v/>
      </c>
      <c r="L53" s="14" t="n"/>
      <c r="M53" s="14" t="n"/>
      <c r="N53" s="17">
        <f>IF(OR(C53="",M53=""),"",IF(OR(AND(L53="",M53="Planned"),AND(L53="Planned",OR(M53="Planned",M53="In Progress")),AND(L53="In Progress",OR(M53="In Progress",M53="Complete")),AND(L53="Complete",M53="Complete")),"Valid","Needs review"))</f>
        <v/>
      </c>
      <c r="O53" s="17">
        <f>IF(C53="","",IF(AND(ISNUMBER(F53),ISNUMBER(G53),ISNUMBER(I53),ISNUMBER(J53)),IF(AND(H53=0,K53=0),"Matches entered plan and actual values","Variance found"),IF(AND(ISNUMBER(F53),ISNUMBER(G53)),IF(H53=0,"Quantity matches entered values","Quantity variance found"),IF(AND(ISNUMBER(I53),ISNUMBER(J53)),IF(K53=0,"Time matches entered values","Time variance found"),""))))</f>
        <v/>
      </c>
      <c r="P53" s="17">
        <f>IF(C53="","",IF(OR(N53="Needs review",AND(ISNUMBER(H53),H53&lt;&gt;0),AND(ISNUMBER(K53),K53&lt;&gt;0)),"Open Exception",""))</f>
        <v/>
      </c>
      <c r="Q53" s="17">
        <f>IF(P53&lt;&gt;"Open Exception","",IF(N53="Needs review","Status progression needs review","")&amp;IF(AND(N53="Needs review",OR(AND(ISNUMBER(H53),H53&lt;&gt;0),AND(ISNUMBER(K53),K53&lt;&gt;0))),"; ","")&amp;IF(AND(ISNUMBER(H53),H53&lt;&gt;0),"Quantity variance","")&amp;IF(AND(ISNUMBER(H53),H53&lt;&gt;0,AND(ISNUMBER(K53),K53&lt;&gt;0)),"; ","")&amp;IF(AND(ISNUMBER(K53),K53&lt;&gt;0),"Time variance",""))</f>
        <v/>
      </c>
      <c r="R53" s="17">
        <f>IF(AND(B53&lt;&gt;"",C53&lt;&gt;"",D53&lt;&gt;"",E53&lt;&gt;"",M53&lt;&gt;""),"Included","")</f>
        <v/>
      </c>
      <c r="S53" s="12">
        <f>IF(R53="Included",COUNTIF($R$6:R53,"Included"),"")</f>
        <v/>
      </c>
      <c r="T53" s="12">
        <f>IF(P53="Open Exception",COUNTIF($P$6:P53,"Open Exception"),"")</f>
        <v/>
      </c>
    </row>
    <row r="54" ht="28" customHeight="1">
      <c r="A54" s="12">
        <f>IF(C54="","",ROW()-5)</f>
        <v/>
      </c>
      <c r="B54" s="13" t="n"/>
      <c r="C54" s="14" t="n"/>
      <c r="D54" s="14" t="n"/>
      <c r="E54" s="14" t="n"/>
      <c r="F54" s="22" t="n"/>
      <c r="G54" s="22" t="n"/>
      <c r="H54" s="23">
        <f>IF(OR(NOT(ISNUMBER(F54)),NOT(ISNUMBER(G54))),"",IFERROR(G54-F54,""))</f>
        <v/>
      </c>
      <c r="I54" s="22" t="n"/>
      <c r="J54" s="22" t="n"/>
      <c r="K54" s="23">
        <f>IF(OR(NOT(ISNUMBER(I54)),NOT(ISNUMBER(J54))),"",IFERROR(J54-I54,""))</f>
        <v/>
      </c>
      <c r="L54" s="14" t="n"/>
      <c r="M54" s="14" t="n"/>
      <c r="N54" s="17">
        <f>IF(OR(C54="",M54=""),"",IF(OR(AND(L54="",M54="Planned"),AND(L54="Planned",OR(M54="Planned",M54="In Progress")),AND(L54="In Progress",OR(M54="In Progress",M54="Complete")),AND(L54="Complete",M54="Complete")),"Valid","Needs review"))</f>
        <v/>
      </c>
      <c r="O54" s="17">
        <f>IF(C54="","",IF(AND(ISNUMBER(F54),ISNUMBER(G54),ISNUMBER(I54),ISNUMBER(J54)),IF(AND(H54=0,K54=0),"Matches entered plan and actual values","Variance found"),IF(AND(ISNUMBER(F54),ISNUMBER(G54)),IF(H54=0,"Quantity matches entered values","Quantity variance found"),IF(AND(ISNUMBER(I54),ISNUMBER(J54)),IF(K54=0,"Time matches entered values","Time variance found"),""))))</f>
        <v/>
      </c>
      <c r="P54" s="17">
        <f>IF(C54="","",IF(OR(N54="Needs review",AND(ISNUMBER(H54),H54&lt;&gt;0),AND(ISNUMBER(K54),K54&lt;&gt;0)),"Open Exception",""))</f>
        <v/>
      </c>
      <c r="Q54" s="17">
        <f>IF(P54&lt;&gt;"Open Exception","",IF(N54="Needs review","Status progression needs review","")&amp;IF(AND(N54="Needs review",OR(AND(ISNUMBER(H54),H54&lt;&gt;0),AND(ISNUMBER(K54),K54&lt;&gt;0))),"; ","")&amp;IF(AND(ISNUMBER(H54),H54&lt;&gt;0),"Quantity variance","")&amp;IF(AND(ISNUMBER(H54),H54&lt;&gt;0,AND(ISNUMBER(K54),K54&lt;&gt;0)),"; ","")&amp;IF(AND(ISNUMBER(K54),K54&lt;&gt;0),"Time variance",""))</f>
        <v/>
      </c>
      <c r="R54" s="17">
        <f>IF(AND(B54&lt;&gt;"",C54&lt;&gt;"",D54&lt;&gt;"",E54&lt;&gt;"",M54&lt;&gt;""),"Included","")</f>
        <v/>
      </c>
      <c r="S54" s="12">
        <f>IF(R54="Included",COUNTIF($R$6:R54,"Included"),"")</f>
        <v/>
      </c>
      <c r="T54" s="12">
        <f>IF(P54="Open Exception",COUNTIF($P$6:P54,"Open Exception"),"")</f>
        <v/>
      </c>
    </row>
    <row r="55" ht="28" customHeight="1">
      <c r="A55" s="12">
        <f>IF(C55="","",ROW()-5)</f>
        <v/>
      </c>
      <c r="B55" s="13" t="n"/>
      <c r="C55" s="14" t="n"/>
      <c r="D55" s="14" t="n"/>
      <c r="E55" s="14" t="n"/>
      <c r="F55" s="22" t="n"/>
      <c r="G55" s="22" t="n"/>
      <c r="H55" s="23">
        <f>IF(OR(NOT(ISNUMBER(F55)),NOT(ISNUMBER(G55))),"",IFERROR(G55-F55,""))</f>
        <v/>
      </c>
      <c r="I55" s="22" t="n"/>
      <c r="J55" s="22" t="n"/>
      <c r="K55" s="23">
        <f>IF(OR(NOT(ISNUMBER(I55)),NOT(ISNUMBER(J55))),"",IFERROR(J55-I55,""))</f>
        <v/>
      </c>
      <c r="L55" s="14" t="n"/>
      <c r="M55" s="14" t="n"/>
      <c r="N55" s="17">
        <f>IF(OR(C55="",M55=""),"",IF(OR(AND(L55="",M55="Planned"),AND(L55="Planned",OR(M55="Planned",M55="In Progress")),AND(L55="In Progress",OR(M55="In Progress",M55="Complete")),AND(L55="Complete",M55="Complete")),"Valid","Needs review"))</f>
        <v/>
      </c>
      <c r="O55" s="17">
        <f>IF(C55="","",IF(AND(ISNUMBER(F55),ISNUMBER(G55),ISNUMBER(I55),ISNUMBER(J55)),IF(AND(H55=0,K55=0),"Matches entered plan and actual values","Variance found"),IF(AND(ISNUMBER(F55),ISNUMBER(G55)),IF(H55=0,"Quantity matches entered values","Quantity variance found"),IF(AND(ISNUMBER(I55),ISNUMBER(J55)),IF(K55=0,"Time matches entered values","Time variance found"),""))))</f>
        <v/>
      </c>
      <c r="P55" s="17">
        <f>IF(C55="","",IF(OR(N55="Needs review",AND(ISNUMBER(H55),H55&lt;&gt;0),AND(ISNUMBER(K55),K55&lt;&gt;0)),"Open Exception",""))</f>
        <v/>
      </c>
      <c r="Q55" s="17">
        <f>IF(P55&lt;&gt;"Open Exception","",IF(N55="Needs review","Status progression needs review","")&amp;IF(AND(N55="Needs review",OR(AND(ISNUMBER(H55),H55&lt;&gt;0),AND(ISNUMBER(K55),K55&lt;&gt;0))),"; ","")&amp;IF(AND(ISNUMBER(H55),H55&lt;&gt;0),"Quantity variance","")&amp;IF(AND(ISNUMBER(H55),H55&lt;&gt;0,AND(ISNUMBER(K55),K55&lt;&gt;0)),"; ","")&amp;IF(AND(ISNUMBER(K55),K55&lt;&gt;0),"Time variance",""))</f>
        <v/>
      </c>
      <c r="R55" s="17">
        <f>IF(AND(B55&lt;&gt;"",C55&lt;&gt;"",D55&lt;&gt;"",E55&lt;&gt;"",M55&lt;&gt;""),"Included","")</f>
        <v/>
      </c>
      <c r="S55" s="12">
        <f>IF(R55="Included",COUNTIF($R$6:R55,"Included"),"")</f>
        <v/>
      </c>
      <c r="T55" s="12">
        <f>IF(P55="Open Exception",COUNTIF($P$6:P55,"Open Exception"),"")</f>
        <v/>
      </c>
    </row>
    <row r="56" ht="28" customHeight="1">
      <c r="A56" s="12">
        <f>IF(C56="","",ROW()-5)</f>
        <v/>
      </c>
      <c r="B56" s="13" t="n"/>
      <c r="C56" s="14" t="n"/>
      <c r="D56" s="14" t="n"/>
      <c r="E56" s="14" t="n"/>
      <c r="F56" s="22" t="n"/>
      <c r="G56" s="22" t="n"/>
      <c r="H56" s="23">
        <f>IF(OR(NOT(ISNUMBER(F56)),NOT(ISNUMBER(G56))),"",IFERROR(G56-F56,""))</f>
        <v/>
      </c>
      <c r="I56" s="22" t="n"/>
      <c r="J56" s="22" t="n"/>
      <c r="K56" s="23">
        <f>IF(OR(NOT(ISNUMBER(I56)),NOT(ISNUMBER(J56))),"",IFERROR(J56-I56,""))</f>
        <v/>
      </c>
      <c r="L56" s="14" t="n"/>
      <c r="M56" s="14" t="n"/>
      <c r="N56" s="17">
        <f>IF(OR(C56="",M56=""),"",IF(OR(AND(L56="",M56="Planned"),AND(L56="Planned",OR(M56="Planned",M56="In Progress")),AND(L56="In Progress",OR(M56="In Progress",M56="Complete")),AND(L56="Complete",M56="Complete")),"Valid","Needs review"))</f>
        <v/>
      </c>
      <c r="O56" s="17">
        <f>IF(C56="","",IF(AND(ISNUMBER(F56),ISNUMBER(G56),ISNUMBER(I56),ISNUMBER(J56)),IF(AND(H56=0,K56=0),"Matches entered plan and actual values","Variance found"),IF(AND(ISNUMBER(F56),ISNUMBER(G56)),IF(H56=0,"Quantity matches entered values","Quantity variance found"),IF(AND(ISNUMBER(I56),ISNUMBER(J56)),IF(K56=0,"Time matches entered values","Time variance found"),""))))</f>
        <v/>
      </c>
      <c r="P56" s="17">
        <f>IF(C56="","",IF(OR(N56="Needs review",AND(ISNUMBER(H56),H56&lt;&gt;0),AND(ISNUMBER(K56),K56&lt;&gt;0)),"Open Exception",""))</f>
        <v/>
      </c>
      <c r="Q56" s="17">
        <f>IF(P56&lt;&gt;"Open Exception","",IF(N56="Needs review","Status progression needs review","")&amp;IF(AND(N56="Needs review",OR(AND(ISNUMBER(H56),H56&lt;&gt;0),AND(ISNUMBER(K56),K56&lt;&gt;0))),"; ","")&amp;IF(AND(ISNUMBER(H56),H56&lt;&gt;0),"Quantity variance","")&amp;IF(AND(ISNUMBER(H56),H56&lt;&gt;0,AND(ISNUMBER(K56),K56&lt;&gt;0)),"; ","")&amp;IF(AND(ISNUMBER(K56),K56&lt;&gt;0),"Time variance",""))</f>
        <v/>
      </c>
      <c r="R56" s="17">
        <f>IF(AND(B56&lt;&gt;"",C56&lt;&gt;"",D56&lt;&gt;"",E56&lt;&gt;"",M56&lt;&gt;""),"Included","")</f>
        <v/>
      </c>
      <c r="S56" s="12">
        <f>IF(R56="Included",COUNTIF($R$6:R56,"Included"),"")</f>
        <v/>
      </c>
      <c r="T56" s="12">
        <f>IF(P56="Open Exception",COUNTIF($P$6:P56,"Open Exception"),"")</f>
        <v/>
      </c>
    </row>
    <row r="57" ht="28" customHeight="1">
      <c r="A57" s="12">
        <f>IF(C57="","",ROW()-5)</f>
        <v/>
      </c>
      <c r="B57" s="13" t="n"/>
      <c r="C57" s="14" t="n"/>
      <c r="D57" s="14" t="n"/>
      <c r="E57" s="14" t="n"/>
      <c r="F57" s="22" t="n"/>
      <c r="G57" s="22" t="n"/>
      <c r="H57" s="23">
        <f>IF(OR(NOT(ISNUMBER(F57)),NOT(ISNUMBER(G57))),"",IFERROR(G57-F57,""))</f>
        <v/>
      </c>
      <c r="I57" s="22" t="n"/>
      <c r="J57" s="22" t="n"/>
      <c r="K57" s="23">
        <f>IF(OR(NOT(ISNUMBER(I57)),NOT(ISNUMBER(J57))),"",IFERROR(J57-I57,""))</f>
        <v/>
      </c>
      <c r="L57" s="14" t="n"/>
      <c r="M57" s="14" t="n"/>
      <c r="N57" s="17">
        <f>IF(OR(C57="",M57=""),"",IF(OR(AND(L57="",M57="Planned"),AND(L57="Planned",OR(M57="Planned",M57="In Progress")),AND(L57="In Progress",OR(M57="In Progress",M57="Complete")),AND(L57="Complete",M57="Complete")),"Valid","Needs review"))</f>
        <v/>
      </c>
      <c r="O57" s="17">
        <f>IF(C57="","",IF(AND(ISNUMBER(F57),ISNUMBER(G57),ISNUMBER(I57),ISNUMBER(J57)),IF(AND(H57=0,K57=0),"Matches entered plan and actual values","Variance found"),IF(AND(ISNUMBER(F57),ISNUMBER(G57)),IF(H57=0,"Quantity matches entered values","Quantity variance found"),IF(AND(ISNUMBER(I57),ISNUMBER(J57)),IF(K57=0,"Time matches entered values","Time variance found"),""))))</f>
        <v/>
      </c>
      <c r="P57" s="17">
        <f>IF(C57="","",IF(OR(N57="Needs review",AND(ISNUMBER(H57),H57&lt;&gt;0),AND(ISNUMBER(K57),K57&lt;&gt;0)),"Open Exception",""))</f>
        <v/>
      </c>
      <c r="Q57" s="17">
        <f>IF(P57&lt;&gt;"Open Exception","",IF(N57="Needs review","Status progression needs review","")&amp;IF(AND(N57="Needs review",OR(AND(ISNUMBER(H57),H57&lt;&gt;0),AND(ISNUMBER(K57),K57&lt;&gt;0))),"; ","")&amp;IF(AND(ISNUMBER(H57),H57&lt;&gt;0),"Quantity variance","")&amp;IF(AND(ISNUMBER(H57),H57&lt;&gt;0,AND(ISNUMBER(K57),K57&lt;&gt;0)),"; ","")&amp;IF(AND(ISNUMBER(K57),K57&lt;&gt;0),"Time variance",""))</f>
        <v/>
      </c>
      <c r="R57" s="17">
        <f>IF(AND(B57&lt;&gt;"",C57&lt;&gt;"",D57&lt;&gt;"",E57&lt;&gt;"",M57&lt;&gt;""),"Included","")</f>
        <v/>
      </c>
      <c r="S57" s="12">
        <f>IF(R57="Included",COUNTIF($R$6:R57,"Included"),"")</f>
        <v/>
      </c>
      <c r="T57" s="12">
        <f>IF(P57="Open Exception",COUNTIF($P$6:P57,"Open Exception"),"")</f>
        <v/>
      </c>
    </row>
    <row r="58" ht="28" customHeight="1">
      <c r="A58" s="12">
        <f>IF(C58="","",ROW()-5)</f>
        <v/>
      </c>
      <c r="B58" s="13" t="n"/>
      <c r="C58" s="14" t="n"/>
      <c r="D58" s="14" t="n"/>
      <c r="E58" s="14" t="n"/>
      <c r="F58" s="22" t="n"/>
      <c r="G58" s="22" t="n"/>
      <c r="H58" s="23">
        <f>IF(OR(NOT(ISNUMBER(F58)),NOT(ISNUMBER(G58))),"",IFERROR(G58-F58,""))</f>
        <v/>
      </c>
      <c r="I58" s="22" t="n"/>
      <c r="J58" s="22" t="n"/>
      <c r="K58" s="23">
        <f>IF(OR(NOT(ISNUMBER(I58)),NOT(ISNUMBER(J58))),"",IFERROR(J58-I58,""))</f>
        <v/>
      </c>
      <c r="L58" s="14" t="n"/>
      <c r="M58" s="14" t="n"/>
      <c r="N58" s="17">
        <f>IF(OR(C58="",M58=""),"",IF(OR(AND(L58="",M58="Planned"),AND(L58="Planned",OR(M58="Planned",M58="In Progress")),AND(L58="In Progress",OR(M58="In Progress",M58="Complete")),AND(L58="Complete",M58="Complete")),"Valid","Needs review"))</f>
        <v/>
      </c>
      <c r="O58" s="17">
        <f>IF(C58="","",IF(AND(ISNUMBER(F58),ISNUMBER(G58),ISNUMBER(I58),ISNUMBER(J58)),IF(AND(H58=0,K58=0),"Matches entered plan and actual values","Variance found"),IF(AND(ISNUMBER(F58),ISNUMBER(G58)),IF(H58=0,"Quantity matches entered values","Quantity variance found"),IF(AND(ISNUMBER(I58),ISNUMBER(J58)),IF(K58=0,"Time matches entered values","Time variance found"),""))))</f>
        <v/>
      </c>
      <c r="P58" s="17">
        <f>IF(C58="","",IF(OR(N58="Needs review",AND(ISNUMBER(H58),H58&lt;&gt;0),AND(ISNUMBER(K58),K58&lt;&gt;0)),"Open Exception",""))</f>
        <v/>
      </c>
      <c r="Q58" s="17">
        <f>IF(P58&lt;&gt;"Open Exception","",IF(N58="Needs review","Status progression needs review","")&amp;IF(AND(N58="Needs review",OR(AND(ISNUMBER(H58),H58&lt;&gt;0),AND(ISNUMBER(K58),K58&lt;&gt;0))),"; ","")&amp;IF(AND(ISNUMBER(H58),H58&lt;&gt;0),"Quantity variance","")&amp;IF(AND(ISNUMBER(H58),H58&lt;&gt;0,AND(ISNUMBER(K58),K58&lt;&gt;0)),"; ","")&amp;IF(AND(ISNUMBER(K58),K58&lt;&gt;0),"Time variance",""))</f>
        <v/>
      </c>
      <c r="R58" s="17">
        <f>IF(AND(B58&lt;&gt;"",C58&lt;&gt;"",D58&lt;&gt;"",E58&lt;&gt;"",M58&lt;&gt;""),"Included","")</f>
        <v/>
      </c>
      <c r="S58" s="12">
        <f>IF(R58="Included",COUNTIF($R$6:R58,"Included"),"")</f>
        <v/>
      </c>
      <c r="T58" s="12">
        <f>IF(P58="Open Exception",COUNTIF($P$6:P58,"Open Exception"),"")</f>
        <v/>
      </c>
    </row>
    <row r="59" ht="28" customHeight="1">
      <c r="A59" s="12">
        <f>IF(C59="","",ROW()-5)</f>
        <v/>
      </c>
      <c r="B59" s="13" t="n"/>
      <c r="C59" s="14" t="n"/>
      <c r="D59" s="14" t="n"/>
      <c r="E59" s="14" t="n"/>
      <c r="F59" s="22" t="n"/>
      <c r="G59" s="22" t="n"/>
      <c r="H59" s="23">
        <f>IF(OR(NOT(ISNUMBER(F59)),NOT(ISNUMBER(G59))),"",IFERROR(G59-F59,""))</f>
        <v/>
      </c>
      <c r="I59" s="22" t="n"/>
      <c r="J59" s="22" t="n"/>
      <c r="K59" s="23">
        <f>IF(OR(NOT(ISNUMBER(I59)),NOT(ISNUMBER(J59))),"",IFERROR(J59-I59,""))</f>
        <v/>
      </c>
      <c r="L59" s="14" t="n"/>
      <c r="M59" s="14" t="n"/>
      <c r="N59" s="17">
        <f>IF(OR(C59="",M59=""),"",IF(OR(AND(L59="",M59="Planned"),AND(L59="Planned",OR(M59="Planned",M59="In Progress")),AND(L59="In Progress",OR(M59="In Progress",M59="Complete")),AND(L59="Complete",M59="Complete")),"Valid","Needs review"))</f>
        <v/>
      </c>
      <c r="O59" s="17">
        <f>IF(C59="","",IF(AND(ISNUMBER(F59),ISNUMBER(G59),ISNUMBER(I59),ISNUMBER(J59)),IF(AND(H59=0,K59=0),"Matches entered plan and actual values","Variance found"),IF(AND(ISNUMBER(F59),ISNUMBER(G59)),IF(H59=0,"Quantity matches entered values","Quantity variance found"),IF(AND(ISNUMBER(I59),ISNUMBER(J59)),IF(K59=0,"Time matches entered values","Time variance found"),""))))</f>
        <v/>
      </c>
      <c r="P59" s="17">
        <f>IF(C59="","",IF(OR(N59="Needs review",AND(ISNUMBER(H59),H59&lt;&gt;0),AND(ISNUMBER(K59),K59&lt;&gt;0)),"Open Exception",""))</f>
        <v/>
      </c>
      <c r="Q59" s="17">
        <f>IF(P59&lt;&gt;"Open Exception","",IF(N59="Needs review","Status progression needs review","")&amp;IF(AND(N59="Needs review",OR(AND(ISNUMBER(H59),H59&lt;&gt;0),AND(ISNUMBER(K59),K59&lt;&gt;0))),"; ","")&amp;IF(AND(ISNUMBER(H59),H59&lt;&gt;0),"Quantity variance","")&amp;IF(AND(ISNUMBER(H59),H59&lt;&gt;0,AND(ISNUMBER(K59),K59&lt;&gt;0)),"; ","")&amp;IF(AND(ISNUMBER(K59),K59&lt;&gt;0),"Time variance",""))</f>
        <v/>
      </c>
      <c r="R59" s="17">
        <f>IF(AND(B59&lt;&gt;"",C59&lt;&gt;"",D59&lt;&gt;"",E59&lt;&gt;"",M59&lt;&gt;""),"Included","")</f>
        <v/>
      </c>
      <c r="S59" s="12">
        <f>IF(R59="Included",COUNTIF($R$6:R59,"Included"),"")</f>
        <v/>
      </c>
      <c r="T59" s="12">
        <f>IF(P59="Open Exception",COUNTIF($P$6:P59,"Open Exception"),"")</f>
        <v/>
      </c>
    </row>
    <row r="60" ht="28" customHeight="1">
      <c r="A60" s="12">
        <f>IF(C60="","",ROW()-5)</f>
        <v/>
      </c>
      <c r="B60" s="13" t="n"/>
      <c r="C60" s="14" t="n"/>
      <c r="D60" s="14" t="n"/>
      <c r="E60" s="14" t="n"/>
      <c r="F60" s="22" t="n"/>
      <c r="G60" s="22" t="n"/>
      <c r="H60" s="23">
        <f>IF(OR(NOT(ISNUMBER(F60)),NOT(ISNUMBER(G60))),"",IFERROR(G60-F60,""))</f>
        <v/>
      </c>
      <c r="I60" s="22" t="n"/>
      <c r="J60" s="22" t="n"/>
      <c r="K60" s="23">
        <f>IF(OR(NOT(ISNUMBER(I60)),NOT(ISNUMBER(J60))),"",IFERROR(J60-I60,""))</f>
        <v/>
      </c>
      <c r="L60" s="14" t="n"/>
      <c r="M60" s="14" t="n"/>
      <c r="N60" s="17">
        <f>IF(OR(C60="",M60=""),"",IF(OR(AND(L60="",M60="Planned"),AND(L60="Planned",OR(M60="Planned",M60="In Progress")),AND(L60="In Progress",OR(M60="In Progress",M60="Complete")),AND(L60="Complete",M60="Complete")),"Valid","Needs review"))</f>
        <v/>
      </c>
      <c r="O60" s="17">
        <f>IF(C60="","",IF(AND(ISNUMBER(F60),ISNUMBER(G60),ISNUMBER(I60),ISNUMBER(J60)),IF(AND(H60=0,K60=0),"Matches entered plan and actual values","Variance found"),IF(AND(ISNUMBER(F60),ISNUMBER(G60)),IF(H60=0,"Quantity matches entered values","Quantity variance found"),IF(AND(ISNUMBER(I60),ISNUMBER(J60)),IF(K60=0,"Time matches entered values","Time variance found"),""))))</f>
        <v/>
      </c>
      <c r="P60" s="17">
        <f>IF(C60="","",IF(OR(N60="Needs review",AND(ISNUMBER(H60),H60&lt;&gt;0),AND(ISNUMBER(K60),K60&lt;&gt;0)),"Open Exception",""))</f>
        <v/>
      </c>
      <c r="Q60" s="17">
        <f>IF(P60&lt;&gt;"Open Exception","",IF(N60="Needs review","Status progression needs review","")&amp;IF(AND(N60="Needs review",OR(AND(ISNUMBER(H60),H60&lt;&gt;0),AND(ISNUMBER(K60),K60&lt;&gt;0))),"; ","")&amp;IF(AND(ISNUMBER(H60),H60&lt;&gt;0),"Quantity variance","")&amp;IF(AND(ISNUMBER(H60),H60&lt;&gt;0,AND(ISNUMBER(K60),K60&lt;&gt;0)),"; ","")&amp;IF(AND(ISNUMBER(K60),K60&lt;&gt;0),"Time variance",""))</f>
        <v/>
      </c>
      <c r="R60" s="17">
        <f>IF(AND(B60&lt;&gt;"",C60&lt;&gt;"",D60&lt;&gt;"",E60&lt;&gt;"",M60&lt;&gt;""),"Included","")</f>
        <v/>
      </c>
      <c r="S60" s="12">
        <f>IF(R60="Included",COUNTIF($R$6:R60,"Included"),"")</f>
        <v/>
      </c>
      <c r="T60" s="12">
        <f>IF(P60="Open Exception",COUNTIF($P$6:P60,"Open Exception"),"")</f>
        <v/>
      </c>
    </row>
    <row r="61" ht="28" customHeight="1">
      <c r="A61" s="12">
        <f>IF(C61="","",ROW()-5)</f>
        <v/>
      </c>
      <c r="B61" s="13" t="n"/>
      <c r="C61" s="14" t="n"/>
      <c r="D61" s="14" t="n"/>
      <c r="E61" s="14" t="n"/>
      <c r="F61" s="22" t="n"/>
      <c r="G61" s="22" t="n"/>
      <c r="H61" s="23">
        <f>IF(OR(NOT(ISNUMBER(F61)),NOT(ISNUMBER(G61))),"",IFERROR(G61-F61,""))</f>
        <v/>
      </c>
      <c r="I61" s="22" t="n"/>
      <c r="J61" s="22" t="n"/>
      <c r="K61" s="23">
        <f>IF(OR(NOT(ISNUMBER(I61)),NOT(ISNUMBER(J61))),"",IFERROR(J61-I61,""))</f>
        <v/>
      </c>
      <c r="L61" s="14" t="n"/>
      <c r="M61" s="14" t="n"/>
      <c r="N61" s="17">
        <f>IF(OR(C61="",M61=""),"",IF(OR(AND(L61="",M61="Planned"),AND(L61="Planned",OR(M61="Planned",M61="In Progress")),AND(L61="In Progress",OR(M61="In Progress",M61="Complete")),AND(L61="Complete",M61="Complete")),"Valid","Needs review"))</f>
        <v/>
      </c>
      <c r="O61" s="17">
        <f>IF(C61="","",IF(AND(ISNUMBER(F61),ISNUMBER(G61),ISNUMBER(I61),ISNUMBER(J61)),IF(AND(H61=0,K61=0),"Matches entered plan and actual values","Variance found"),IF(AND(ISNUMBER(F61),ISNUMBER(G61)),IF(H61=0,"Quantity matches entered values","Quantity variance found"),IF(AND(ISNUMBER(I61),ISNUMBER(J61)),IF(K61=0,"Time matches entered values","Time variance found"),""))))</f>
        <v/>
      </c>
      <c r="P61" s="17">
        <f>IF(C61="","",IF(OR(N61="Needs review",AND(ISNUMBER(H61),H61&lt;&gt;0),AND(ISNUMBER(K61),K61&lt;&gt;0)),"Open Exception",""))</f>
        <v/>
      </c>
      <c r="Q61" s="17">
        <f>IF(P61&lt;&gt;"Open Exception","",IF(N61="Needs review","Status progression needs review","")&amp;IF(AND(N61="Needs review",OR(AND(ISNUMBER(H61),H61&lt;&gt;0),AND(ISNUMBER(K61),K61&lt;&gt;0))),"; ","")&amp;IF(AND(ISNUMBER(H61),H61&lt;&gt;0),"Quantity variance","")&amp;IF(AND(ISNUMBER(H61),H61&lt;&gt;0,AND(ISNUMBER(K61),K61&lt;&gt;0)),"; ","")&amp;IF(AND(ISNUMBER(K61),K61&lt;&gt;0),"Time variance",""))</f>
        <v/>
      </c>
      <c r="R61" s="17">
        <f>IF(AND(B61&lt;&gt;"",C61&lt;&gt;"",D61&lt;&gt;"",E61&lt;&gt;"",M61&lt;&gt;""),"Included","")</f>
        <v/>
      </c>
      <c r="S61" s="12">
        <f>IF(R61="Included",COUNTIF($R$6:R61,"Included"),"")</f>
        <v/>
      </c>
      <c r="T61" s="12">
        <f>IF(P61="Open Exception",COUNTIF($P$6:P61,"Open Exception"),"")</f>
        <v/>
      </c>
    </row>
    <row r="62" ht="28" customHeight="1">
      <c r="A62" s="12">
        <f>IF(C62="","",ROW()-5)</f>
        <v/>
      </c>
      <c r="B62" s="13" t="n"/>
      <c r="C62" s="14" t="n"/>
      <c r="D62" s="14" t="n"/>
      <c r="E62" s="14" t="n"/>
      <c r="F62" s="22" t="n"/>
      <c r="G62" s="22" t="n"/>
      <c r="H62" s="23">
        <f>IF(OR(NOT(ISNUMBER(F62)),NOT(ISNUMBER(G62))),"",IFERROR(G62-F62,""))</f>
        <v/>
      </c>
      <c r="I62" s="22" t="n"/>
      <c r="J62" s="22" t="n"/>
      <c r="K62" s="23">
        <f>IF(OR(NOT(ISNUMBER(I62)),NOT(ISNUMBER(J62))),"",IFERROR(J62-I62,""))</f>
        <v/>
      </c>
      <c r="L62" s="14" t="n"/>
      <c r="M62" s="14" t="n"/>
      <c r="N62" s="17">
        <f>IF(OR(C62="",M62=""),"",IF(OR(AND(L62="",M62="Planned"),AND(L62="Planned",OR(M62="Planned",M62="In Progress")),AND(L62="In Progress",OR(M62="In Progress",M62="Complete")),AND(L62="Complete",M62="Complete")),"Valid","Needs review"))</f>
        <v/>
      </c>
      <c r="O62" s="17">
        <f>IF(C62="","",IF(AND(ISNUMBER(F62),ISNUMBER(G62),ISNUMBER(I62),ISNUMBER(J62)),IF(AND(H62=0,K62=0),"Matches entered plan and actual values","Variance found"),IF(AND(ISNUMBER(F62),ISNUMBER(G62)),IF(H62=0,"Quantity matches entered values","Quantity variance found"),IF(AND(ISNUMBER(I62),ISNUMBER(J62)),IF(K62=0,"Time matches entered values","Time variance found"),""))))</f>
        <v/>
      </c>
      <c r="P62" s="17">
        <f>IF(C62="","",IF(OR(N62="Needs review",AND(ISNUMBER(H62),H62&lt;&gt;0),AND(ISNUMBER(K62),K62&lt;&gt;0)),"Open Exception",""))</f>
        <v/>
      </c>
      <c r="Q62" s="17">
        <f>IF(P62&lt;&gt;"Open Exception","",IF(N62="Needs review","Status progression needs review","")&amp;IF(AND(N62="Needs review",OR(AND(ISNUMBER(H62),H62&lt;&gt;0),AND(ISNUMBER(K62),K62&lt;&gt;0))),"; ","")&amp;IF(AND(ISNUMBER(H62),H62&lt;&gt;0),"Quantity variance","")&amp;IF(AND(ISNUMBER(H62),H62&lt;&gt;0,AND(ISNUMBER(K62),K62&lt;&gt;0)),"; ","")&amp;IF(AND(ISNUMBER(K62),K62&lt;&gt;0),"Time variance",""))</f>
        <v/>
      </c>
      <c r="R62" s="17">
        <f>IF(AND(B62&lt;&gt;"",C62&lt;&gt;"",D62&lt;&gt;"",E62&lt;&gt;"",M62&lt;&gt;""),"Included","")</f>
        <v/>
      </c>
      <c r="S62" s="12">
        <f>IF(R62="Included",COUNTIF($R$6:R62,"Included"),"")</f>
        <v/>
      </c>
      <c r="T62" s="12">
        <f>IF(P62="Open Exception",COUNTIF($P$6:P62,"Open Exception"),"")</f>
        <v/>
      </c>
    </row>
    <row r="63" ht="28" customHeight="1">
      <c r="A63" s="12">
        <f>IF(C63="","",ROW()-5)</f>
        <v/>
      </c>
      <c r="B63" s="13" t="n"/>
      <c r="C63" s="14" t="n"/>
      <c r="D63" s="14" t="n"/>
      <c r="E63" s="14" t="n"/>
      <c r="F63" s="22" t="n"/>
      <c r="G63" s="22" t="n"/>
      <c r="H63" s="23">
        <f>IF(OR(NOT(ISNUMBER(F63)),NOT(ISNUMBER(G63))),"",IFERROR(G63-F63,""))</f>
        <v/>
      </c>
      <c r="I63" s="22" t="n"/>
      <c r="J63" s="22" t="n"/>
      <c r="K63" s="23">
        <f>IF(OR(NOT(ISNUMBER(I63)),NOT(ISNUMBER(J63))),"",IFERROR(J63-I63,""))</f>
        <v/>
      </c>
      <c r="L63" s="14" t="n"/>
      <c r="M63" s="14" t="n"/>
      <c r="N63" s="17">
        <f>IF(OR(C63="",M63=""),"",IF(OR(AND(L63="",M63="Planned"),AND(L63="Planned",OR(M63="Planned",M63="In Progress")),AND(L63="In Progress",OR(M63="In Progress",M63="Complete")),AND(L63="Complete",M63="Complete")),"Valid","Needs review"))</f>
        <v/>
      </c>
      <c r="O63" s="17">
        <f>IF(C63="","",IF(AND(ISNUMBER(F63),ISNUMBER(G63),ISNUMBER(I63),ISNUMBER(J63)),IF(AND(H63=0,K63=0),"Matches entered plan and actual values","Variance found"),IF(AND(ISNUMBER(F63),ISNUMBER(G63)),IF(H63=0,"Quantity matches entered values","Quantity variance found"),IF(AND(ISNUMBER(I63),ISNUMBER(J63)),IF(K63=0,"Time matches entered values","Time variance found"),""))))</f>
        <v/>
      </c>
      <c r="P63" s="17">
        <f>IF(C63="","",IF(OR(N63="Needs review",AND(ISNUMBER(H63),H63&lt;&gt;0),AND(ISNUMBER(K63),K63&lt;&gt;0)),"Open Exception",""))</f>
        <v/>
      </c>
      <c r="Q63" s="17">
        <f>IF(P63&lt;&gt;"Open Exception","",IF(N63="Needs review","Status progression needs review","")&amp;IF(AND(N63="Needs review",OR(AND(ISNUMBER(H63),H63&lt;&gt;0),AND(ISNUMBER(K63),K63&lt;&gt;0))),"; ","")&amp;IF(AND(ISNUMBER(H63),H63&lt;&gt;0),"Quantity variance","")&amp;IF(AND(ISNUMBER(H63),H63&lt;&gt;0,AND(ISNUMBER(K63),K63&lt;&gt;0)),"; ","")&amp;IF(AND(ISNUMBER(K63),K63&lt;&gt;0),"Time variance",""))</f>
        <v/>
      </c>
      <c r="R63" s="17">
        <f>IF(AND(B63&lt;&gt;"",C63&lt;&gt;"",D63&lt;&gt;"",E63&lt;&gt;"",M63&lt;&gt;""),"Included","")</f>
        <v/>
      </c>
      <c r="S63" s="12">
        <f>IF(R63="Included",COUNTIF($R$6:R63,"Included"),"")</f>
        <v/>
      </c>
      <c r="T63" s="12">
        <f>IF(P63="Open Exception",COUNTIF($P$6:P63,"Open Exception"),"")</f>
        <v/>
      </c>
    </row>
    <row r="64" ht="28" customHeight="1">
      <c r="A64" s="12">
        <f>IF(C64="","",ROW()-5)</f>
        <v/>
      </c>
      <c r="B64" s="13" t="n"/>
      <c r="C64" s="14" t="n"/>
      <c r="D64" s="14" t="n"/>
      <c r="E64" s="14" t="n"/>
      <c r="F64" s="22" t="n"/>
      <c r="G64" s="22" t="n"/>
      <c r="H64" s="23">
        <f>IF(OR(NOT(ISNUMBER(F64)),NOT(ISNUMBER(G64))),"",IFERROR(G64-F64,""))</f>
        <v/>
      </c>
      <c r="I64" s="22" t="n"/>
      <c r="J64" s="22" t="n"/>
      <c r="K64" s="23">
        <f>IF(OR(NOT(ISNUMBER(I64)),NOT(ISNUMBER(J64))),"",IFERROR(J64-I64,""))</f>
        <v/>
      </c>
      <c r="L64" s="14" t="n"/>
      <c r="M64" s="14" t="n"/>
      <c r="N64" s="17">
        <f>IF(OR(C64="",M64=""),"",IF(OR(AND(L64="",M64="Planned"),AND(L64="Planned",OR(M64="Planned",M64="In Progress")),AND(L64="In Progress",OR(M64="In Progress",M64="Complete")),AND(L64="Complete",M64="Complete")),"Valid","Needs review"))</f>
        <v/>
      </c>
      <c r="O64" s="17">
        <f>IF(C64="","",IF(AND(ISNUMBER(F64),ISNUMBER(G64),ISNUMBER(I64),ISNUMBER(J64)),IF(AND(H64=0,K64=0),"Matches entered plan and actual values","Variance found"),IF(AND(ISNUMBER(F64),ISNUMBER(G64)),IF(H64=0,"Quantity matches entered values","Quantity variance found"),IF(AND(ISNUMBER(I64),ISNUMBER(J64)),IF(K64=0,"Time matches entered values","Time variance found"),""))))</f>
        <v/>
      </c>
      <c r="P64" s="17">
        <f>IF(C64="","",IF(OR(N64="Needs review",AND(ISNUMBER(H64),H64&lt;&gt;0),AND(ISNUMBER(K64),K64&lt;&gt;0)),"Open Exception",""))</f>
        <v/>
      </c>
      <c r="Q64" s="17">
        <f>IF(P64&lt;&gt;"Open Exception","",IF(N64="Needs review","Status progression needs review","")&amp;IF(AND(N64="Needs review",OR(AND(ISNUMBER(H64),H64&lt;&gt;0),AND(ISNUMBER(K64),K64&lt;&gt;0))),"; ","")&amp;IF(AND(ISNUMBER(H64),H64&lt;&gt;0),"Quantity variance","")&amp;IF(AND(ISNUMBER(H64),H64&lt;&gt;0,AND(ISNUMBER(K64),K64&lt;&gt;0)),"; ","")&amp;IF(AND(ISNUMBER(K64),K64&lt;&gt;0),"Time variance",""))</f>
        <v/>
      </c>
      <c r="R64" s="17">
        <f>IF(AND(B64&lt;&gt;"",C64&lt;&gt;"",D64&lt;&gt;"",E64&lt;&gt;"",M64&lt;&gt;""),"Included","")</f>
        <v/>
      </c>
      <c r="S64" s="12">
        <f>IF(R64="Included",COUNTIF($R$6:R64,"Included"),"")</f>
        <v/>
      </c>
      <c r="T64" s="12">
        <f>IF(P64="Open Exception",COUNTIF($P$6:P64,"Open Exception"),"")</f>
        <v/>
      </c>
    </row>
    <row r="65" ht="28" customHeight="1">
      <c r="A65" s="12">
        <f>IF(C65="","",ROW()-5)</f>
        <v/>
      </c>
      <c r="B65" s="13" t="n"/>
      <c r="C65" s="14" t="n"/>
      <c r="D65" s="14" t="n"/>
      <c r="E65" s="14" t="n"/>
      <c r="F65" s="22" t="n"/>
      <c r="G65" s="22" t="n"/>
      <c r="H65" s="23">
        <f>IF(OR(NOT(ISNUMBER(F65)),NOT(ISNUMBER(G65))),"",IFERROR(G65-F65,""))</f>
        <v/>
      </c>
      <c r="I65" s="22" t="n"/>
      <c r="J65" s="22" t="n"/>
      <c r="K65" s="23">
        <f>IF(OR(NOT(ISNUMBER(I65)),NOT(ISNUMBER(J65))),"",IFERROR(J65-I65,""))</f>
        <v/>
      </c>
      <c r="L65" s="14" t="n"/>
      <c r="M65" s="14" t="n"/>
      <c r="N65" s="17">
        <f>IF(OR(C65="",M65=""),"",IF(OR(AND(L65="",M65="Planned"),AND(L65="Planned",OR(M65="Planned",M65="In Progress")),AND(L65="In Progress",OR(M65="In Progress",M65="Complete")),AND(L65="Complete",M65="Complete")),"Valid","Needs review"))</f>
        <v/>
      </c>
      <c r="O65" s="17">
        <f>IF(C65="","",IF(AND(ISNUMBER(F65),ISNUMBER(G65),ISNUMBER(I65),ISNUMBER(J65)),IF(AND(H65=0,K65=0),"Matches entered plan and actual values","Variance found"),IF(AND(ISNUMBER(F65),ISNUMBER(G65)),IF(H65=0,"Quantity matches entered values","Quantity variance found"),IF(AND(ISNUMBER(I65),ISNUMBER(J65)),IF(K65=0,"Time matches entered values","Time variance found"),""))))</f>
        <v/>
      </c>
      <c r="P65" s="17">
        <f>IF(C65="","",IF(OR(N65="Needs review",AND(ISNUMBER(H65),H65&lt;&gt;0),AND(ISNUMBER(K65),K65&lt;&gt;0)),"Open Exception",""))</f>
        <v/>
      </c>
      <c r="Q65" s="17">
        <f>IF(P65&lt;&gt;"Open Exception","",IF(N65="Needs review","Status progression needs review","")&amp;IF(AND(N65="Needs review",OR(AND(ISNUMBER(H65),H65&lt;&gt;0),AND(ISNUMBER(K65),K65&lt;&gt;0))),"; ","")&amp;IF(AND(ISNUMBER(H65),H65&lt;&gt;0),"Quantity variance","")&amp;IF(AND(ISNUMBER(H65),H65&lt;&gt;0,AND(ISNUMBER(K65),K65&lt;&gt;0)),"; ","")&amp;IF(AND(ISNUMBER(K65),K65&lt;&gt;0),"Time variance",""))</f>
        <v/>
      </c>
      <c r="R65" s="17">
        <f>IF(AND(B65&lt;&gt;"",C65&lt;&gt;"",D65&lt;&gt;"",E65&lt;&gt;"",M65&lt;&gt;""),"Included","")</f>
        <v/>
      </c>
      <c r="S65" s="12">
        <f>IF(R65="Included",COUNTIF($R$6:R65,"Included"),"")</f>
        <v/>
      </c>
      <c r="T65" s="12">
        <f>IF(P65="Open Exception",COUNTIF($P$6:P65,"Open Exception"),"")</f>
        <v/>
      </c>
    </row>
    <row r="66" ht="28" customHeight="1">
      <c r="A66" s="12">
        <f>IF(C66="","",ROW()-5)</f>
        <v/>
      </c>
      <c r="B66" s="13" t="n"/>
      <c r="C66" s="14" t="n"/>
      <c r="D66" s="14" t="n"/>
      <c r="E66" s="14" t="n"/>
      <c r="F66" s="22" t="n"/>
      <c r="G66" s="22" t="n"/>
      <c r="H66" s="23">
        <f>IF(OR(NOT(ISNUMBER(F66)),NOT(ISNUMBER(G66))),"",IFERROR(G66-F66,""))</f>
        <v/>
      </c>
      <c r="I66" s="22" t="n"/>
      <c r="J66" s="22" t="n"/>
      <c r="K66" s="23">
        <f>IF(OR(NOT(ISNUMBER(I66)),NOT(ISNUMBER(J66))),"",IFERROR(J66-I66,""))</f>
        <v/>
      </c>
      <c r="L66" s="14" t="n"/>
      <c r="M66" s="14" t="n"/>
      <c r="N66" s="17">
        <f>IF(OR(C66="",M66=""),"",IF(OR(AND(L66="",M66="Planned"),AND(L66="Planned",OR(M66="Planned",M66="In Progress")),AND(L66="In Progress",OR(M66="In Progress",M66="Complete")),AND(L66="Complete",M66="Complete")),"Valid","Needs review"))</f>
        <v/>
      </c>
      <c r="O66" s="17">
        <f>IF(C66="","",IF(AND(ISNUMBER(F66),ISNUMBER(G66),ISNUMBER(I66),ISNUMBER(J66)),IF(AND(H66=0,K66=0),"Matches entered plan and actual values","Variance found"),IF(AND(ISNUMBER(F66),ISNUMBER(G66)),IF(H66=0,"Quantity matches entered values","Quantity variance found"),IF(AND(ISNUMBER(I66),ISNUMBER(J66)),IF(K66=0,"Time matches entered values","Time variance found"),""))))</f>
        <v/>
      </c>
      <c r="P66" s="17">
        <f>IF(C66="","",IF(OR(N66="Needs review",AND(ISNUMBER(H66),H66&lt;&gt;0),AND(ISNUMBER(K66),K66&lt;&gt;0)),"Open Exception",""))</f>
        <v/>
      </c>
      <c r="Q66" s="17">
        <f>IF(P66&lt;&gt;"Open Exception","",IF(N66="Needs review","Status progression needs review","")&amp;IF(AND(N66="Needs review",OR(AND(ISNUMBER(H66),H66&lt;&gt;0),AND(ISNUMBER(K66),K66&lt;&gt;0))),"; ","")&amp;IF(AND(ISNUMBER(H66),H66&lt;&gt;0),"Quantity variance","")&amp;IF(AND(ISNUMBER(H66),H66&lt;&gt;0,AND(ISNUMBER(K66),K66&lt;&gt;0)),"; ","")&amp;IF(AND(ISNUMBER(K66),K66&lt;&gt;0),"Time variance",""))</f>
        <v/>
      </c>
      <c r="R66" s="17">
        <f>IF(AND(B66&lt;&gt;"",C66&lt;&gt;"",D66&lt;&gt;"",E66&lt;&gt;"",M66&lt;&gt;""),"Included","")</f>
        <v/>
      </c>
      <c r="S66" s="12">
        <f>IF(R66="Included",COUNTIF($R$6:R66,"Included"),"")</f>
        <v/>
      </c>
      <c r="T66" s="12">
        <f>IF(P66="Open Exception",COUNTIF($P$6:P66,"Open Exception"),"")</f>
        <v/>
      </c>
    </row>
    <row r="67" ht="28" customHeight="1">
      <c r="A67" s="12">
        <f>IF(C67="","",ROW()-5)</f>
        <v/>
      </c>
      <c r="B67" s="13" t="n"/>
      <c r="C67" s="14" t="n"/>
      <c r="D67" s="14" t="n"/>
      <c r="E67" s="14" t="n"/>
      <c r="F67" s="22" t="n"/>
      <c r="G67" s="22" t="n"/>
      <c r="H67" s="23">
        <f>IF(OR(NOT(ISNUMBER(F67)),NOT(ISNUMBER(G67))),"",IFERROR(G67-F67,""))</f>
        <v/>
      </c>
      <c r="I67" s="22" t="n"/>
      <c r="J67" s="22" t="n"/>
      <c r="K67" s="23">
        <f>IF(OR(NOT(ISNUMBER(I67)),NOT(ISNUMBER(J67))),"",IFERROR(J67-I67,""))</f>
        <v/>
      </c>
      <c r="L67" s="14" t="n"/>
      <c r="M67" s="14" t="n"/>
      <c r="N67" s="17">
        <f>IF(OR(C67="",M67=""),"",IF(OR(AND(L67="",M67="Planned"),AND(L67="Planned",OR(M67="Planned",M67="In Progress")),AND(L67="In Progress",OR(M67="In Progress",M67="Complete")),AND(L67="Complete",M67="Complete")),"Valid","Needs review"))</f>
        <v/>
      </c>
      <c r="O67" s="17">
        <f>IF(C67="","",IF(AND(ISNUMBER(F67),ISNUMBER(G67),ISNUMBER(I67),ISNUMBER(J67)),IF(AND(H67=0,K67=0),"Matches entered plan and actual values","Variance found"),IF(AND(ISNUMBER(F67),ISNUMBER(G67)),IF(H67=0,"Quantity matches entered values","Quantity variance found"),IF(AND(ISNUMBER(I67),ISNUMBER(J67)),IF(K67=0,"Time matches entered values","Time variance found"),""))))</f>
        <v/>
      </c>
      <c r="P67" s="17">
        <f>IF(C67="","",IF(OR(N67="Needs review",AND(ISNUMBER(H67),H67&lt;&gt;0),AND(ISNUMBER(K67),K67&lt;&gt;0)),"Open Exception",""))</f>
        <v/>
      </c>
      <c r="Q67" s="17">
        <f>IF(P67&lt;&gt;"Open Exception","",IF(N67="Needs review","Status progression needs review","")&amp;IF(AND(N67="Needs review",OR(AND(ISNUMBER(H67),H67&lt;&gt;0),AND(ISNUMBER(K67),K67&lt;&gt;0))),"; ","")&amp;IF(AND(ISNUMBER(H67),H67&lt;&gt;0),"Quantity variance","")&amp;IF(AND(ISNUMBER(H67),H67&lt;&gt;0,AND(ISNUMBER(K67),K67&lt;&gt;0)),"; ","")&amp;IF(AND(ISNUMBER(K67),K67&lt;&gt;0),"Time variance",""))</f>
        <v/>
      </c>
      <c r="R67" s="17">
        <f>IF(AND(B67&lt;&gt;"",C67&lt;&gt;"",D67&lt;&gt;"",E67&lt;&gt;"",M67&lt;&gt;""),"Included","")</f>
        <v/>
      </c>
      <c r="S67" s="12">
        <f>IF(R67="Included",COUNTIF($R$6:R67,"Included"),"")</f>
        <v/>
      </c>
      <c r="T67" s="12">
        <f>IF(P67="Open Exception",COUNTIF($P$6:P67,"Open Exception"),"")</f>
        <v/>
      </c>
    </row>
    <row r="68" ht="28" customHeight="1">
      <c r="A68" s="12">
        <f>IF(C68="","",ROW()-5)</f>
        <v/>
      </c>
      <c r="B68" s="13" t="n"/>
      <c r="C68" s="14" t="n"/>
      <c r="D68" s="14" t="n"/>
      <c r="E68" s="14" t="n"/>
      <c r="F68" s="22" t="n"/>
      <c r="G68" s="22" t="n"/>
      <c r="H68" s="23">
        <f>IF(OR(NOT(ISNUMBER(F68)),NOT(ISNUMBER(G68))),"",IFERROR(G68-F68,""))</f>
        <v/>
      </c>
      <c r="I68" s="22" t="n"/>
      <c r="J68" s="22" t="n"/>
      <c r="K68" s="23">
        <f>IF(OR(NOT(ISNUMBER(I68)),NOT(ISNUMBER(J68))),"",IFERROR(J68-I68,""))</f>
        <v/>
      </c>
      <c r="L68" s="14" t="n"/>
      <c r="M68" s="14" t="n"/>
      <c r="N68" s="17">
        <f>IF(OR(C68="",M68=""),"",IF(OR(AND(L68="",M68="Planned"),AND(L68="Planned",OR(M68="Planned",M68="In Progress")),AND(L68="In Progress",OR(M68="In Progress",M68="Complete")),AND(L68="Complete",M68="Complete")),"Valid","Needs review"))</f>
        <v/>
      </c>
      <c r="O68" s="17">
        <f>IF(C68="","",IF(AND(ISNUMBER(F68),ISNUMBER(G68),ISNUMBER(I68),ISNUMBER(J68)),IF(AND(H68=0,K68=0),"Matches entered plan and actual values","Variance found"),IF(AND(ISNUMBER(F68),ISNUMBER(G68)),IF(H68=0,"Quantity matches entered values","Quantity variance found"),IF(AND(ISNUMBER(I68),ISNUMBER(J68)),IF(K68=0,"Time matches entered values","Time variance found"),""))))</f>
        <v/>
      </c>
      <c r="P68" s="17">
        <f>IF(C68="","",IF(OR(N68="Needs review",AND(ISNUMBER(H68),H68&lt;&gt;0),AND(ISNUMBER(K68),K68&lt;&gt;0)),"Open Exception",""))</f>
        <v/>
      </c>
      <c r="Q68" s="17">
        <f>IF(P68&lt;&gt;"Open Exception","",IF(N68="Needs review","Status progression needs review","")&amp;IF(AND(N68="Needs review",OR(AND(ISNUMBER(H68),H68&lt;&gt;0),AND(ISNUMBER(K68),K68&lt;&gt;0))),"; ","")&amp;IF(AND(ISNUMBER(H68),H68&lt;&gt;0),"Quantity variance","")&amp;IF(AND(ISNUMBER(H68),H68&lt;&gt;0,AND(ISNUMBER(K68),K68&lt;&gt;0)),"; ","")&amp;IF(AND(ISNUMBER(K68),K68&lt;&gt;0),"Time variance",""))</f>
        <v/>
      </c>
      <c r="R68" s="17">
        <f>IF(AND(B68&lt;&gt;"",C68&lt;&gt;"",D68&lt;&gt;"",E68&lt;&gt;"",M68&lt;&gt;""),"Included","")</f>
        <v/>
      </c>
      <c r="S68" s="12">
        <f>IF(R68="Included",COUNTIF($R$6:R68,"Included"),"")</f>
        <v/>
      </c>
      <c r="T68" s="12">
        <f>IF(P68="Open Exception",COUNTIF($P$6:P68,"Open Exception"),"")</f>
        <v/>
      </c>
    </row>
    <row r="69" ht="28" customHeight="1">
      <c r="A69" s="12">
        <f>IF(C69="","",ROW()-5)</f>
        <v/>
      </c>
      <c r="B69" s="13" t="n"/>
      <c r="C69" s="14" t="n"/>
      <c r="D69" s="14" t="n"/>
      <c r="E69" s="14" t="n"/>
      <c r="F69" s="22" t="n"/>
      <c r="G69" s="22" t="n"/>
      <c r="H69" s="23">
        <f>IF(OR(NOT(ISNUMBER(F69)),NOT(ISNUMBER(G69))),"",IFERROR(G69-F69,""))</f>
        <v/>
      </c>
      <c r="I69" s="22" t="n"/>
      <c r="J69" s="22" t="n"/>
      <c r="K69" s="23">
        <f>IF(OR(NOT(ISNUMBER(I69)),NOT(ISNUMBER(J69))),"",IFERROR(J69-I69,""))</f>
        <v/>
      </c>
      <c r="L69" s="14" t="n"/>
      <c r="M69" s="14" t="n"/>
      <c r="N69" s="17">
        <f>IF(OR(C69="",M69=""),"",IF(OR(AND(L69="",M69="Planned"),AND(L69="Planned",OR(M69="Planned",M69="In Progress")),AND(L69="In Progress",OR(M69="In Progress",M69="Complete")),AND(L69="Complete",M69="Complete")),"Valid","Needs review"))</f>
        <v/>
      </c>
      <c r="O69" s="17">
        <f>IF(C69="","",IF(AND(ISNUMBER(F69),ISNUMBER(G69),ISNUMBER(I69),ISNUMBER(J69)),IF(AND(H69=0,K69=0),"Matches entered plan and actual values","Variance found"),IF(AND(ISNUMBER(F69),ISNUMBER(G69)),IF(H69=0,"Quantity matches entered values","Quantity variance found"),IF(AND(ISNUMBER(I69),ISNUMBER(J69)),IF(K69=0,"Time matches entered values","Time variance found"),""))))</f>
        <v/>
      </c>
      <c r="P69" s="17">
        <f>IF(C69="","",IF(OR(N69="Needs review",AND(ISNUMBER(H69),H69&lt;&gt;0),AND(ISNUMBER(K69),K69&lt;&gt;0)),"Open Exception",""))</f>
        <v/>
      </c>
      <c r="Q69" s="17">
        <f>IF(P69&lt;&gt;"Open Exception","",IF(N69="Needs review","Status progression needs review","")&amp;IF(AND(N69="Needs review",OR(AND(ISNUMBER(H69),H69&lt;&gt;0),AND(ISNUMBER(K69),K69&lt;&gt;0))),"; ","")&amp;IF(AND(ISNUMBER(H69),H69&lt;&gt;0),"Quantity variance","")&amp;IF(AND(ISNUMBER(H69),H69&lt;&gt;0,AND(ISNUMBER(K69),K69&lt;&gt;0)),"; ","")&amp;IF(AND(ISNUMBER(K69),K69&lt;&gt;0),"Time variance",""))</f>
        <v/>
      </c>
      <c r="R69" s="17">
        <f>IF(AND(B69&lt;&gt;"",C69&lt;&gt;"",D69&lt;&gt;"",E69&lt;&gt;"",M69&lt;&gt;""),"Included","")</f>
        <v/>
      </c>
      <c r="S69" s="12">
        <f>IF(R69="Included",COUNTIF($R$6:R69,"Included"),"")</f>
        <v/>
      </c>
      <c r="T69" s="12">
        <f>IF(P69="Open Exception",COUNTIF($P$6:P69,"Open Exception"),"")</f>
        <v/>
      </c>
    </row>
    <row r="70" ht="28" customHeight="1">
      <c r="A70" s="12">
        <f>IF(C70="","",ROW()-5)</f>
        <v/>
      </c>
      <c r="B70" s="13" t="n"/>
      <c r="C70" s="14" t="n"/>
      <c r="D70" s="14" t="n"/>
      <c r="E70" s="14" t="n"/>
      <c r="F70" s="22" t="n"/>
      <c r="G70" s="22" t="n"/>
      <c r="H70" s="23">
        <f>IF(OR(NOT(ISNUMBER(F70)),NOT(ISNUMBER(G70))),"",IFERROR(G70-F70,""))</f>
        <v/>
      </c>
      <c r="I70" s="22" t="n"/>
      <c r="J70" s="22" t="n"/>
      <c r="K70" s="23">
        <f>IF(OR(NOT(ISNUMBER(I70)),NOT(ISNUMBER(J70))),"",IFERROR(J70-I70,""))</f>
        <v/>
      </c>
      <c r="L70" s="14" t="n"/>
      <c r="M70" s="14" t="n"/>
      <c r="N70" s="17">
        <f>IF(OR(C70="",M70=""),"",IF(OR(AND(L70="",M70="Planned"),AND(L70="Planned",OR(M70="Planned",M70="In Progress")),AND(L70="In Progress",OR(M70="In Progress",M70="Complete")),AND(L70="Complete",M70="Complete")),"Valid","Needs review"))</f>
        <v/>
      </c>
      <c r="O70" s="17">
        <f>IF(C70="","",IF(AND(ISNUMBER(F70),ISNUMBER(G70),ISNUMBER(I70),ISNUMBER(J70)),IF(AND(H70=0,K70=0),"Matches entered plan and actual values","Variance found"),IF(AND(ISNUMBER(F70),ISNUMBER(G70)),IF(H70=0,"Quantity matches entered values","Quantity variance found"),IF(AND(ISNUMBER(I70),ISNUMBER(J70)),IF(K70=0,"Time matches entered values","Time variance found"),""))))</f>
        <v/>
      </c>
      <c r="P70" s="17">
        <f>IF(C70="","",IF(OR(N70="Needs review",AND(ISNUMBER(H70),H70&lt;&gt;0),AND(ISNUMBER(K70),K70&lt;&gt;0)),"Open Exception",""))</f>
        <v/>
      </c>
      <c r="Q70" s="17">
        <f>IF(P70&lt;&gt;"Open Exception","",IF(N70="Needs review","Status progression needs review","")&amp;IF(AND(N70="Needs review",OR(AND(ISNUMBER(H70),H70&lt;&gt;0),AND(ISNUMBER(K70),K70&lt;&gt;0))),"; ","")&amp;IF(AND(ISNUMBER(H70),H70&lt;&gt;0),"Quantity variance","")&amp;IF(AND(ISNUMBER(H70),H70&lt;&gt;0,AND(ISNUMBER(K70),K70&lt;&gt;0)),"; ","")&amp;IF(AND(ISNUMBER(K70),K70&lt;&gt;0),"Time variance",""))</f>
        <v/>
      </c>
      <c r="R70" s="17">
        <f>IF(AND(B70&lt;&gt;"",C70&lt;&gt;"",D70&lt;&gt;"",E70&lt;&gt;"",M70&lt;&gt;""),"Included","")</f>
        <v/>
      </c>
      <c r="S70" s="12">
        <f>IF(R70="Included",COUNTIF($R$6:R70,"Included"),"")</f>
        <v/>
      </c>
      <c r="T70" s="12">
        <f>IF(P70="Open Exception",COUNTIF($P$6:P70,"Open Exception"),"")</f>
        <v/>
      </c>
    </row>
    <row r="71" ht="28" customHeight="1">
      <c r="A71" s="12">
        <f>IF(C71="","",ROW()-5)</f>
        <v/>
      </c>
      <c r="B71" s="13" t="n"/>
      <c r="C71" s="14" t="n"/>
      <c r="D71" s="14" t="n"/>
      <c r="E71" s="14" t="n"/>
      <c r="F71" s="22" t="n"/>
      <c r="G71" s="22" t="n"/>
      <c r="H71" s="23">
        <f>IF(OR(NOT(ISNUMBER(F71)),NOT(ISNUMBER(G71))),"",IFERROR(G71-F71,""))</f>
        <v/>
      </c>
      <c r="I71" s="22" t="n"/>
      <c r="J71" s="22" t="n"/>
      <c r="K71" s="23">
        <f>IF(OR(NOT(ISNUMBER(I71)),NOT(ISNUMBER(J71))),"",IFERROR(J71-I71,""))</f>
        <v/>
      </c>
      <c r="L71" s="14" t="n"/>
      <c r="M71" s="14" t="n"/>
      <c r="N71" s="17">
        <f>IF(OR(C71="",M71=""),"",IF(OR(AND(L71="",M71="Planned"),AND(L71="Planned",OR(M71="Planned",M71="In Progress")),AND(L71="In Progress",OR(M71="In Progress",M71="Complete")),AND(L71="Complete",M71="Complete")),"Valid","Needs review"))</f>
        <v/>
      </c>
      <c r="O71" s="17">
        <f>IF(C71="","",IF(AND(ISNUMBER(F71),ISNUMBER(G71),ISNUMBER(I71),ISNUMBER(J71)),IF(AND(H71=0,K71=0),"Matches entered plan and actual values","Variance found"),IF(AND(ISNUMBER(F71),ISNUMBER(G71)),IF(H71=0,"Quantity matches entered values","Quantity variance found"),IF(AND(ISNUMBER(I71),ISNUMBER(J71)),IF(K71=0,"Time matches entered values","Time variance found"),""))))</f>
        <v/>
      </c>
      <c r="P71" s="17">
        <f>IF(C71="","",IF(OR(N71="Needs review",AND(ISNUMBER(H71),H71&lt;&gt;0),AND(ISNUMBER(K71),K71&lt;&gt;0)),"Open Exception",""))</f>
        <v/>
      </c>
      <c r="Q71" s="17">
        <f>IF(P71&lt;&gt;"Open Exception","",IF(N71="Needs review","Status progression needs review","")&amp;IF(AND(N71="Needs review",OR(AND(ISNUMBER(H71),H71&lt;&gt;0),AND(ISNUMBER(K71),K71&lt;&gt;0))),"; ","")&amp;IF(AND(ISNUMBER(H71),H71&lt;&gt;0),"Quantity variance","")&amp;IF(AND(ISNUMBER(H71),H71&lt;&gt;0,AND(ISNUMBER(K71),K71&lt;&gt;0)),"; ","")&amp;IF(AND(ISNUMBER(K71),K71&lt;&gt;0),"Time variance",""))</f>
        <v/>
      </c>
      <c r="R71" s="17">
        <f>IF(AND(B71&lt;&gt;"",C71&lt;&gt;"",D71&lt;&gt;"",E71&lt;&gt;"",M71&lt;&gt;""),"Included","")</f>
        <v/>
      </c>
      <c r="S71" s="12">
        <f>IF(R71="Included",COUNTIF($R$6:R71,"Included"),"")</f>
        <v/>
      </c>
      <c r="T71" s="12">
        <f>IF(P71="Open Exception",COUNTIF($P$6:P71,"Open Exception"),"")</f>
        <v/>
      </c>
    </row>
    <row r="72" ht="28" customHeight="1">
      <c r="A72" s="12">
        <f>IF(C72="","",ROW()-5)</f>
        <v/>
      </c>
      <c r="B72" s="13" t="n"/>
      <c r="C72" s="14" t="n"/>
      <c r="D72" s="14" t="n"/>
      <c r="E72" s="14" t="n"/>
      <c r="F72" s="22" t="n"/>
      <c r="G72" s="22" t="n"/>
      <c r="H72" s="23">
        <f>IF(OR(NOT(ISNUMBER(F72)),NOT(ISNUMBER(G72))),"",IFERROR(G72-F72,""))</f>
        <v/>
      </c>
      <c r="I72" s="22" t="n"/>
      <c r="J72" s="22" t="n"/>
      <c r="K72" s="23">
        <f>IF(OR(NOT(ISNUMBER(I72)),NOT(ISNUMBER(J72))),"",IFERROR(J72-I72,""))</f>
        <v/>
      </c>
      <c r="L72" s="14" t="n"/>
      <c r="M72" s="14" t="n"/>
      <c r="N72" s="17">
        <f>IF(OR(C72="",M72=""),"",IF(OR(AND(L72="",M72="Planned"),AND(L72="Planned",OR(M72="Planned",M72="In Progress")),AND(L72="In Progress",OR(M72="In Progress",M72="Complete")),AND(L72="Complete",M72="Complete")),"Valid","Needs review"))</f>
        <v/>
      </c>
      <c r="O72" s="17">
        <f>IF(C72="","",IF(AND(ISNUMBER(F72),ISNUMBER(G72),ISNUMBER(I72),ISNUMBER(J72)),IF(AND(H72=0,K72=0),"Matches entered plan and actual values","Variance found"),IF(AND(ISNUMBER(F72),ISNUMBER(G72)),IF(H72=0,"Quantity matches entered values","Quantity variance found"),IF(AND(ISNUMBER(I72),ISNUMBER(J72)),IF(K72=0,"Time matches entered values","Time variance found"),""))))</f>
        <v/>
      </c>
      <c r="P72" s="17">
        <f>IF(C72="","",IF(OR(N72="Needs review",AND(ISNUMBER(H72),H72&lt;&gt;0),AND(ISNUMBER(K72),K72&lt;&gt;0)),"Open Exception",""))</f>
        <v/>
      </c>
      <c r="Q72" s="17">
        <f>IF(P72&lt;&gt;"Open Exception","",IF(N72="Needs review","Status progression needs review","")&amp;IF(AND(N72="Needs review",OR(AND(ISNUMBER(H72),H72&lt;&gt;0),AND(ISNUMBER(K72),K72&lt;&gt;0))),"; ","")&amp;IF(AND(ISNUMBER(H72),H72&lt;&gt;0),"Quantity variance","")&amp;IF(AND(ISNUMBER(H72),H72&lt;&gt;0,AND(ISNUMBER(K72),K72&lt;&gt;0)),"; ","")&amp;IF(AND(ISNUMBER(K72),K72&lt;&gt;0),"Time variance",""))</f>
        <v/>
      </c>
      <c r="R72" s="17">
        <f>IF(AND(B72&lt;&gt;"",C72&lt;&gt;"",D72&lt;&gt;"",E72&lt;&gt;"",M72&lt;&gt;""),"Included","")</f>
        <v/>
      </c>
      <c r="S72" s="12">
        <f>IF(R72="Included",COUNTIF($R$6:R72,"Included"),"")</f>
        <v/>
      </c>
      <c r="T72" s="12">
        <f>IF(P72="Open Exception",COUNTIF($P$6:P72,"Open Exception"),"")</f>
        <v/>
      </c>
    </row>
    <row r="73" ht="28" customHeight="1">
      <c r="A73" s="12">
        <f>IF(C73="","",ROW()-5)</f>
        <v/>
      </c>
      <c r="B73" s="13" t="n"/>
      <c r="C73" s="14" t="n"/>
      <c r="D73" s="14" t="n"/>
      <c r="E73" s="14" t="n"/>
      <c r="F73" s="22" t="n"/>
      <c r="G73" s="22" t="n"/>
      <c r="H73" s="23">
        <f>IF(OR(NOT(ISNUMBER(F73)),NOT(ISNUMBER(G73))),"",IFERROR(G73-F73,""))</f>
        <v/>
      </c>
      <c r="I73" s="22" t="n"/>
      <c r="J73" s="22" t="n"/>
      <c r="K73" s="23">
        <f>IF(OR(NOT(ISNUMBER(I73)),NOT(ISNUMBER(J73))),"",IFERROR(J73-I73,""))</f>
        <v/>
      </c>
      <c r="L73" s="14" t="n"/>
      <c r="M73" s="14" t="n"/>
      <c r="N73" s="17">
        <f>IF(OR(C73="",M73=""),"",IF(OR(AND(L73="",M73="Planned"),AND(L73="Planned",OR(M73="Planned",M73="In Progress")),AND(L73="In Progress",OR(M73="In Progress",M73="Complete")),AND(L73="Complete",M73="Complete")),"Valid","Needs review"))</f>
        <v/>
      </c>
      <c r="O73" s="17">
        <f>IF(C73="","",IF(AND(ISNUMBER(F73),ISNUMBER(G73),ISNUMBER(I73),ISNUMBER(J73)),IF(AND(H73=0,K73=0),"Matches entered plan and actual values","Variance found"),IF(AND(ISNUMBER(F73),ISNUMBER(G73)),IF(H73=0,"Quantity matches entered values","Quantity variance found"),IF(AND(ISNUMBER(I73),ISNUMBER(J73)),IF(K73=0,"Time matches entered values","Time variance found"),""))))</f>
        <v/>
      </c>
      <c r="P73" s="17">
        <f>IF(C73="","",IF(OR(N73="Needs review",AND(ISNUMBER(H73),H73&lt;&gt;0),AND(ISNUMBER(K73),K73&lt;&gt;0)),"Open Exception",""))</f>
        <v/>
      </c>
      <c r="Q73" s="17">
        <f>IF(P73&lt;&gt;"Open Exception","",IF(N73="Needs review","Status progression needs review","")&amp;IF(AND(N73="Needs review",OR(AND(ISNUMBER(H73),H73&lt;&gt;0),AND(ISNUMBER(K73),K73&lt;&gt;0))),"; ","")&amp;IF(AND(ISNUMBER(H73),H73&lt;&gt;0),"Quantity variance","")&amp;IF(AND(ISNUMBER(H73),H73&lt;&gt;0,AND(ISNUMBER(K73),K73&lt;&gt;0)),"; ","")&amp;IF(AND(ISNUMBER(K73),K73&lt;&gt;0),"Time variance",""))</f>
        <v/>
      </c>
      <c r="R73" s="17">
        <f>IF(AND(B73&lt;&gt;"",C73&lt;&gt;"",D73&lt;&gt;"",E73&lt;&gt;"",M73&lt;&gt;""),"Included","")</f>
        <v/>
      </c>
      <c r="S73" s="12">
        <f>IF(R73="Included",COUNTIF($R$6:R73,"Included"),"")</f>
        <v/>
      </c>
      <c r="T73" s="12">
        <f>IF(P73="Open Exception",COUNTIF($P$6:P73,"Open Exception"),"")</f>
        <v/>
      </c>
    </row>
    <row r="74" ht="28" customHeight="1">
      <c r="A74" s="12">
        <f>IF(C74="","",ROW()-5)</f>
        <v/>
      </c>
      <c r="B74" s="13" t="n"/>
      <c r="C74" s="14" t="n"/>
      <c r="D74" s="14" t="n"/>
      <c r="E74" s="14" t="n"/>
      <c r="F74" s="22" t="n"/>
      <c r="G74" s="22" t="n"/>
      <c r="H74" s="23">
        <f>IF(OR(NOT(ISNUMBER(F74)),NOT(ISNUMBER(G74))),"",IFERROR(G74-F74,""))</f>
        <v/>
      </c>
      <c r="I74" s="22" t="n"/>
      <c r="J74" s="22" t="n"/>
      <c r="K74" s="23">
        <f>IF(OR(NOT(ISNUMBER(I74)),NOT(ISNUMBER(J74))),"",IFERROR(J74-I74,""))</f>
        <v/>
      </c>
      <c r="L74" s="14" t="n"/>
      <c r="M74" s="14" t="n"/>
      <c r="N74" s="17">
        <f>IF(OR(C74="",M74=""),"",IF(OR(AND(L74="",M74="Planned"),AND(L74="Planned",OR(M74="Planned",M74="In Progress")),AND(L74="In Progress",OR(M74="In Progress",M74="Complete")),AND(L74="Complete",M74="Complete")),"Valid","Needs review"))</f>
        <v/>
      </c>
      <c r="O74" s="17">
        <f>IF(C74="","",IF(AND(ISNUMBER(F74),ISNUMBER(G74),ISNUMBER(I74),ISNUMBER(J74)),IF(AND(H74=0,K74=0),"Matches entered plan and actual values","Variance found"),IF(AND(ISNUMBER(F74),ISNUMBER(G74)),IF(H74=0,"Quantity matches entered values","Quantity variance found"),IF(AND(ISNUMBER(I74),ISNUMBER(J74)),IF(K74=0,"Time matches entered values","Time variance found"),""))))</f>
        <v/>
      </c>
      <c r="P74" s="17">
        <f>IF(C74="","",IF(OR(N74="Needs review",AND(ISNUMBER(H74),H74&lt;&gt;0),AND(ISNUMBER(K74),K74&lt;&gt;0)),"Open Exception",""))</f>
        <v/>
      </c>
      <c r="Q74" s="17">
        <f>IF(P74&lt;&gt;"Open Exception","",IF(N74="Needs review","Status progression needs review","")&amp;IF(AND(N74="Needs review",OR(AND(ISNUMBER(H74),H74&lt;&gt;0),AND(ISNUMBER(K74),K74&lt;&gt;0))),"; ","")&amp;IF(AND(ISNUMBER(H74),H74&lt;&gt;0),"Quantity variance","")&amp;IF(AND(ISNUMBER(H74),H74&lt;&gt;0,AND(ISNUMBER(K74),K74&lt;&gt;0)),"; ","")&amp;IF(AND(ISNUMBER(K74),K74&lt;&gt;0),"Time variance",""))</f>
        <v/>
      </c>
      <c r="R74" s="17">
        <f>IF(AND(B74&lt;&gt;"",C74&lt;&gt;"",D74&lt;&gt;"",E74&lt;&gt;"",M74&lt;&gt;""),"Included","")</f>
        <v/>
      </c>
      <c r="S74" s="12">
        <f>IF(R74="Included",COUNTIF($R$6:R74,"Included"),"")</f>
        <v/>
      </c>
      <c r="T74" s="12">
        <f>IF(P74="Open Exception",COUNTIF($P$6:P74,"Open Exception"),"")</f>
        <v/>
      </c>
    </row>
    <row r="75" ht="28" customHeight="1">
      <c r="A75" s="12">
        <f>IF(C75="","",ROW()-5)</f>
        <v/>
      </c>
      <c r="B75" s="13" t="n"/>
      <c r="C75" s="14" t="n"/>
      <c r="D75" s="14" t="n"/>
      <c r="E75" s="14" t="n"/>
      <c r="F75" s="22" t="n"/>
      <c r="G75" s="22" t="n"/>
      <c r="H75" s="23">
        <f>IF(OR(NOT(ISNUMBER(F75)),NOT(ISNUMBER(G75))),"",IFERROR(G75-F75,""))</f>
        <v/>
      </c>
      <c r="I75" s="22" t="n"/>
      <c r="J75" s="22" t="n"/>
      <c r="K75" s="23">
        <f>IF(OR(NOT(ISNUMBER(I75)),NOT(ISNUMBER(J75))),"",IFERROR(J75-I75,""))</f>
        <v/>
      </c>
      <c r="L75" s="14" t="n"/>
      <c r="M75" s="14" t="n"/>
      <c r="N75" s="17">
        <f>IF(OR(C75="",M75=""),"",IF(OR(AND(L75="",M75="Planned"),AND(L75="Planned",OR(M75="Planned",M75="In Progress")),AND(L75="In Progress",OR(M75="In Progress",M75="Complete")),AND(L75="Complete",M75="Complete")),"Valid","Needs review"))</f>
        <v/>
      </c>
      <c r="O75" s="17">
        <f>IF(C75="","",IF(AND(ISNUMBER(F75),ISNUMBER(G75),ISNUMBER(I75),ISNUMBER(J75)),IF(AND(H75=0,K75=0),"Matches entered plan and actual values","Variance found"),IF(AND(ISNUMBER(F75),ISNUMBER(G75)),IF(H75=0,"Quantity matches entered values","Quantity variance found"),IF(AND(ISNUMBER(I75),ISNUMBER(J75)),IF(K75=0,"Time matches entered values","Time variance found"),""))))</f>
        <v/>
      </c>
      <c r="P75" s="17">
        <f>IF(C75="","",IF(OR(N75="Needs review",AND(ISNUMBER(H75),H75&lt;&gt;0),AND(ISNUMBER(K75),K75&lt;&gt;0)),"Open Exception",""))</f>
        <v/>
      </c>
      <c r="Q75" s="17">
        <f>IF(P75&lt;&gt;"Open Exception","",IF(N75="Needs review","Status progression needs review","")&amp;IF(AND(N75="Needs review",OR(AND(ISNUMBER(H75),H75&lt;&gt;0),AND(ISNUMBER(K75),K75&lt;&gt;0))),"; ","")&amp;IF(AND(ISNUMBER(H75),H75&lt;&gt;0),"Quantity variance","")&amp;IF(AND(ISNUMBER(H75),H75&lt;&gt;0,AND(ISNUMBER(K75),K75&lt;&gt;0)),"; ","")&amp;IF(AND(ISNUMBER(K75),K75&lt;&gt;0),"Time variance",""))</f>
        <v/>
      </c>
      <c r="R75" s="17">
        <f>IF(AND(B75&lt;&gt;"",C75&lt;&gt;"",D75&lt;&gt;"",E75&lt;&gt;"",M75&lt;&gt;""),"Included","")</f>
        <v/>
      </c>
      <c r="S75" s="12">
        <f>IF(R75="Included",COUNTIF($R$6:R75,"Included"),"")</f>
        <v/>
      </c>
      <c r="T75" s="12">
        <f>IF(P75="Open Exception",COUNTIF($P$6:P75,"Open Exception"),"")</f>
        <v/>
      </c>
    </row>
    <row r="76" ht="28" customHeight="1">
      <c r="A76" s="12">
        <f>IF(C76="","",ROW()-5)</f>
        <v/>
      </c>
      <c r="B76" s="13" t="n"/>
      <c r="C76" s="14" t="n"/>
      <c r="D76" s="14" t="n"/>
      <c r="E76" s="14" t="n"/>
      <c r="F76" s="22" t="n"/>
      <c r="G76" s="22" t="n"/>
      <c r="H76" s="23">
        <f>IF(OR(NOT(ISNUMBER(F76)),NOT(ISNUMBER(G76))),"",IFERROR(G76-F76,""))</f>
        <v/>
      </c>
      <c r="I76" s="22" t="n"/>
      <c r="J76" s="22" t="n"/>
      <c r="K76" s="23">
        <f>IF(OR(NOT(ISNUMBER(I76)),NOT(ISNUMBER(J76))),"",IFERROR(J76-I76,""))</f>
        <v/>
      </c>
      <c r="L76" s="14" t="n"/>
      <c r="M76" s="14" t="n"/>
      <c r="N76" s="17">
        <f>IF(OR(C76="",M76=""),"",IF(OR(AND(L76="",M76="Planned"),AND(L76="Planned",OR(M76="Planned",M76="In Progress")),AND(L76="In Progress",OR(M76="In Progress",M76="Complete")),AND(L76="Complete",M76="Complete")),"Valid","Needs review"))</f>
        <v/>
      </c>
      <c r="O76" s="17">
        <f>IF(C76="","",IF(AND(ISNUMBER(F76),ISNUMBER(G76),ISNUMBER(I76),ISNUMBER(J76)),IF(AND(H76=0,K76=0),"Matches entered plan and actual values","Variance found"),IF(AND(ISNUMBER(F76),ISNUMBER(G76)),IF(H76=0,"Quantity matches entered values","Quantity variance found"),IF(AND(ISNUMBER(I76),ISNUMBER(J76)),IF(K76=0,"Time matches entered values","Time variance found"),""))))</f>
        <v/>
      </c>
      <c r="P76" s="17">
        <f>IF(C76="","",IF(OR(N76="Needs review",AND(ISNUMBER(H76),H76&lt;&gt;0),AND(ISNUMBER(K76),K76&lt;&gt;0)),"Open Exception",""))</f>
        <v/>
      </c>
      <c r="Q76" s="17">
        <f>IF(P76&lt;&gt;"Open Exception","",IF(N76="Needs review","Status progression needs review","")&amp;IF(AND(N76="Needs review",OR(AND(ISNUMBER(H76),H76&lt;&gt;0),AND(ISNUMBER(K76),K76&lt;&gt;0))),"; ","")&amp;IF(AND(ISNUMBER(H76),H76&lt;&gt;0),"Quantity variance","")&amp;IF(AND(ISNUMBER(H76),H76&lt;&gt;0,AND(ISNUMBER(K76),K76&lt;&gt;0)),"; ","")&amp;IF(AND(ISNUMBER(K76),K76&lt;&gt;0),"Time variance",""))</f>
        <v/>
      </c>
      <c r="R76" s="17">
        <f>IF(AND(B76&lt;&gt;"",C76&lt;&gt;"",D76&lt;&gt;"",E76&lt;&gt;"",M76&lt;&gt;""),"Included","")</f>
        <v/>
      </c>
      <c r="S76" s="12">
        <f>IF(R76="Included",COUNTIF($R$6:R76,"Included"),"")</f>
        <v/>
      </c>
      <c r="T76" s="12">
        <f>IF(P76="Open Exception",COUNTIF($P$6:P76,"Open Exception"),"")</f>
        <v/>
      </c>
    </row>
    <row r="77" ht="28" customHeight="1">
      <c r="A77" s="12">
        <f>IF(C77="","",ROW()-5)</f>
        <v/>
      </c>
      <c r="B77" s="13" t="n"/>
      <c r="C77" s="14" t="n"/>
      <c r="D77" s="14" t="n"/>
      <c r="E77" s="14" t="n"/>
      <c r="F77" s="22" t="n"/>
      <c r="G77" s="22" t="n"/>
      <c r="H77" s="23">
        <f>IF(OR(NOT(ISNUMBER(F77)),NOT(ISNUMBER(G77))),"",IFERROR(G77-F77,""))</f>
        <v/>
      </c>
      <c r="I77" s="22" t="n"/>
      <c r="J77" s="22" t="n"/>
      <c r="K77" s="23">
        <f>IF(OR(NOT(ISNUMBER(I77)),NOT(ISNUMBER(J77))),"",IFERROR(J77-I77,""))</f>
        <v/>
      </c>
      <c r="L77" s="14" t="n"/>
      <c r="M77" s="14" t="n"/>
      <c r="N77" s="17">
        <f>IF(OR(C77="",M77=""),"",IF(OR(AND(L77="",M77="Planned"),AND(L77="Planned",OR(M77="Planned",M77="In Progress")),AND(L77="In Progress",OR(M77="In Progress",M77="Complete")),AND(L77="Complete",M77="Complete")),"Valid","Needs review"))</f>
        <v/>
      </c>
      <c r="O77" s="17">
        <f>IF(C77="","",IF(AND(ISNUMBER(F77),ISNUMBER(G77),ISNUMBER(I77),ISNUMBER(J77)),IF(AND(H77=0,K77=0),"Matches entered plan and actual values","Variance found"),IF(AND(ISNUMBER(F77),ISNUMBER(G77)),IF(H77=0,"Quantity matches entered values","Quantity variance found"),IF(AND(ISNUMBER(I77),ISNUMBER(J77)),IF(K77=0,"Time matches entered values","Time variance found"),""))))</f>
        <v/>
      </c>
      <c r="P77" s="17">
        <f>IF(C77="","",IF(OR(N77="Needs review",AND(ISNUMBER(H77),H77&lt;&gt;0),AND(ISNUMBER(K77),K77&lt;&gt;0)),"Open Exception",""))</f>
        <v/>
      </c>
      <c r="Q77" s="17">
        <f>IF(P77&lt;&gt;"Open Exception","",IF(N77="Needs review","Status progression needs review","")&amp;IF(AND(N77="Needs review",OR(AND(ISNUMBER(H77),H77&lt;&gt;0),AND(ISNUMBER(K77),K77&lt;&gt;0))),"; ","")&amp;IF(AND(ISNUMBER(H77),H77&lt;&gt;0),"Quantity variance","")&amp;IF(AND(ISNUMBER(H77),H77&lt;&gt;0,AND(ISNUMBER(K77),K77&lt;&gt;0)),"; ","")&amp;IF(AND(ISNUMBER(K77),K77&lt;&gt;0),"Time variance",""))</f>
        <v/>
      </c>
      <c r="R77" s="17">
        <f>IF(AND(B77&lt;&gt;"",C77&lt;&gt;"",D77&lt;&gt;"",E77&lt;&gt;"",M77&lt;&gt;""),"Included","")</f>
        <v/>
      </c>
      <c r="S77" s="12">
        <f>IF(R77="Included",COUNTIF($R$6:R77,"Included"),"")</f>
        <v/>
      </c>
      <c r="T77" s="12">
        <f>IF(P77="Open Exception",COUNTIF($P$6:P77,"Open Exception"),"")</f>
        <v/>
      </c>
    </row>
    <row r="78" ht="28" customHeight="1">
      <c r="A78" s="12">
        <f>IF(C78="","",ROW()-5)</f>
        <v/>
      </c>
      <c r="B78" s="13" t="n"/>
      <c r="C78" s="14" t="n"/>
      <c r="D78" s="14" t="n"/>
      <c r="E78" s="14" t="n"/>
      <c r="F78" s="22" t="n"/>
      <c r="G78" s="22" t="n"/>
      <c r="H78" s="23">
        <f>IF(OR(NOT(ISNUMBER(F78)),NOT(ISNUMBER(G78))),"",IFERROR(G78-F78,""))</f>
        <v/>
      </c>
      <c r="I78" s="22" t="n"/>
      <c r="J78" s="22" t="n"/>
      <c r="K78" s="23">
        <f>IF(OR(NOT(ISNUMBER(I78)),NOT(ISNUMBER(J78))),"",IFERROR(J78-I78,""))</f>
        <v/>
      </c>
      <c r="L78" s="14" t="n"/>
      <c r="M78" s="14" t="n"/>
      <c r="N78" s="17">
        <f>IF(OR(C78="",M78=""),"",IF(OR(AND(L78="",M78="Planned"),AND(L78="Planned",OR(M78="Planned",M78="In Progress")),AND(L78="In Progress",OR(M78="In Progress",M78="Complete")),AND(L78="Complete",M78="Complete")),"Valid","Needs review"))</f>
        <v/>
      </c>
      <c r="O78" s="17">
        <f>IF(C78="","",IF(AND(ISNUMBER(F78),ISNUMBER(G78),ISNUMBER(I78),ISNUMBER(J78)),IF(AND(H78=0,K78=0),"Matches entered plan and actual values","Variance found"),IF(AND(ISNUMBER(F78),ISNUMBER(G78)),IF(H78=0,"Quantity matches entered values","Quantity variance found"),IF(AND(ISNUMBER(I78),ISNUMBER(J78)),IF(K78=0,"Time matches entered values","Time variance found"),""))))</f>
        <v/>
      </c>
      <c r="P78" s="17">
        <f>IF(C78="","",IF(OR(N78="Needs review",AND(ISNUMBER(H78),H78&lt;&gt;0),AND(ISNUMBER(K78),K78&lt;&gt;0)),"Open Exception",""))</f>
        <v/>
      </c>
      <c r="Q78" s="17">
        <f>IF(P78&lt;&gt;"Open Exception","",IF(N78="Needs review","Status progression needs review","")&amp;IF(AND(N78="Needs review",OR(AND(ISNUMBER(H78),H78&lt;&gt;0),AND(ISNUMBER(K78),K78&lt;&gt;0))),"; ","")&amp;IF(AND(ISNUMBER(H78),H78&lt;&gt;0),"Quantity variance","")&amp;IF(AND(ISNUMBER(H78),H78&lt;&gt;0,AND(ISNUMBER(K78),K78&lt;&gt;0)),"; ","")&amp;IF(AND(ISNUMBER(K78),K78&lt;&gt;0),"Time variance",""))</f>
        <v/>
      </c>
      <c r="R78" s="17">
        <f>IF(AND(B78&lt;&gt;"",C78&lt;&gt;"",D78&lt;&gt;"",E78&lt;&gt;"",M78&lt;&gt;""),"Included","")</f>
        <v/>
      </c>
      <c r="S78" s="12">
        <f>IF(R78="Included",COUNTIF($R$6:R78,"Included"),"")</f>
        <v/>
      </c>
      <c r="T78" s="12">
        <f>IF(P78="Open Exception",COUNTIF($P$6:P78,"Open Exception"),"")</f>
        <v/>
      </c>
    </row>
    <row r="79" ht="28" customHeight="1">
      <c r="A79" s="12">
        <f>IF(C79="","",ROW()-5)</f>
        <v/>
      </c>
      <c r="B79" s="13" t="n"/>
      <c r="C79" s="14" t="n"/>
      <c r="D79" s="14" t="n"/>
      <c r="E79" s="14" t="n"/>
      <c r="F79" s="22" t="n"/>
      <c r="G79" s="22" t="n"/>
      <c r="H79" s="23">
        <f>IF(OR(NOT(ISNUMBER(F79)),NOT(ISNUMBER(G79))),"",IFERROR(G79-F79,""))</f>
        <v/>
      </c>
      <c r="I79" s="22" t="n"/>
      <c r="J79" s="22" t="n"/>
      <c r="K79" s="23">
        <f>IF(OR(NOT(ISNUMBER(I79)),NOT(ISNUMBER(J79))),"",IFERROR(J79-I79,""))</f>
        <v/>
      </c>
      <c r="L79" s="14" t="n"/>
      <c r="M79" s="14" t="n"/>
      <c r="N79" s="17">
        <f>IF(OR(C79="",M79=""),"",IF(OR(AND(L79="",M79="Planned"),AND(L79="Planned",OR(M79="Planned",M79="In Progress")),AND(L79="In Progress",OR(M79="In Progress",M79="Complete")),AND(L79="Complete",M79="Complete")),"Valid","Needs review"))</f>
        <v/>
      </c>
      <c r="O79" s="17">
        <f>IF(C79="","",IF(AND(ISNUMBER(F79),ISNUMBER(G79),ISNUMBER(I79),ISNUMBER(J79)),IF(AND(H79=0,K79=0),"Matches entered plan and actual values","Variance found"),IF(AND(ISNUMBER(F79),ISNUMBER(G79)),IF(H79=0,"Quantity matches entered values","Quantity variance found"),IF(AND(ISNUMBER(I79),ISNUMBER(J79)),IF(K79=0,"Time matches entered values","Time variance found"),""))))</f>
        <v/>
      </c>
      <c r="P79" s="17">
        <f>IF(C79="","",IF(OR(N79="Needs review",AND(ISNUMBER(H79),H79&lt;&gt;0),AND(ISNUMBER(K79),K79&lt;&gt;0)),"Open Exception",""))</f>
        <v/>
      </c>
      <c r="Q79" s="17">
        <f>IF(P79&lt;&gt;"Open Exception","",IF(N79="Needs review","Status progression needs review","")&amp;IF(AND(N79="Needs review",OR(AND(ISNUMBER(H79),H79&lt;&gt;0),AND(ISNUMBER(K79),K79&lt;&gt;0))),"; ","")&amp;IF(AND(ISNUMBER(H79),H79&lt;&gt;0),"Quantity variance","")&amp;IF(AND(ISNUMBER(H79),H79&lt;&gt;0,AND(ISNUMBER(K79),K79&lt;&gt;0)),"; ","")&amp;IF(AND(ISNUMBER(K79),K79&lt;&gt;0),"Time variance",""))</f>
        <v/>
      </c>
      <c r="R79" s="17">
        <f>IF(AND(B79&lt;&gt;"",C79&lt;&gt;"",D79&lt;&gt;"",E79&lt;&gt;"",M79&lt;&gt;""),"Included","")</f>
        <v/>
      </c>
      <c r="S79" s="12">
        <f>IF(R79="Included",COUNTIF($R$6:R79,"Included"),"")</f>
        <v/>
      </c>
      <c r="T79" s="12">
        <f>IF(P79="Open Exception",COUNTIF($P$6:P79,"Open Exception"),"")</f>
        <v/>
      </c>
    </row>
    <row r="80" ht="28" customHeight="1">
      <c r="A80" s="12">
        <f>IF(C80="","",ROW()-5)</f>
        <v/>
      </c>
      <c r="B80" s="13" t="n"/>
      <c r="C80" s="14" t="n"/>
      <c r="D80" s="14" t="n"/>
      <c r="E80" s="14" t="n"/>
      <c r="F80" s="22" t="n"/>
      <c r="G80" s="22" t="n"/>
      <c r="H80" s="23">
        <f>IF(OR(NOT(ISNUMBER(F80)),NOT(ISNUMBER(G80))),"",IFERROR(G80-F80,""))</f>
        <v/>
      </c>
      <c r="I80" s="22" t="n"/>
      <c r="J80" s="22" t="n"/>
      <c r="K80" s="23">
        <f>IF(OR(NOT(ISNUMBER(I80)),NOT(ISNUMBER(J80))),"",IFERROR(J80-I80,""))</f>
        <v/>
      </c>
      <c r="L80" s="14" t="n"/>
      <c r="M80" s="14" t="n"/>
      <c r="N80" s="17">
        <f>IF(OR(C80="",M80=""),"",IF(OR(AND(L80="",M80="Planned"),AND(L80="Planned",OR(M80="Planned",M80="In Progress")),AND(L80="In Progress",OR(M80="In Progress",M80="Complete")),AND(L80="Complete",M80="Complete")),"Valid","Needs review"))</f>
        <v/>
      </c>
      <c r="O80" s="17">
        <f>IF(C80="","",IF(AND(ISNUMBER(F80),ISNUMBER(G80),ISNUMBER(I80),ISNUMBER(J80)),IF(AND(H80=0,K80=0),"Matches entered plan and actual values","Variance found"),IF(AND(ISNUMBER(F80),ISNUMBER(G80)),IF(H80=0,"Quantity matches entered values","Quantity variance found"),IF(AND(ISNUMBER(I80),ISNUMBER(J80)),IF(K80=0,"Time matches entered values","Time variance found"),""))))</f>
        <v/>
      </c>
      <c r="P80" s="17">
        <f>IF(C80="","",IF(OR(N80="Needs review",AND(ISNUMBER(H80),H80&lt;&gt;0),AND(ISNUMBER(K80),K80&lt;&gt;0)),"Open Exception",""))</f>
        <v/>
      </c>
      <c r="Q80" s="17">
        <f>IF(P80&lt;&gt;"Open Exception","",IF(N80="Needs review","Status progression needs review","")&amp;IF(AND(N80="Needs review",OR(AND(ISNUMBER(H80),H80&lt;&gt;0),AND(ISNUMBER(K80),K80&lt;&gt;0))),"; ","")&amp;IF(AND(ISNUMBER(H80),H80&lt;&gt;0),"Quantity variance","")&amp;IF(AND(ISNUMBER(H80),H80&lt;&gt;0,AND(ISNUMBER(K80),K80&lt;&gt;0)),"; ","")&amp;IF(AND(ISNUMBER(K80),K80&lt;&gt;0),"Time variance",""))</f>
        <v/>
      </c>
      <c r="R80" s="17">
        <f>IF(AND(B80&lt;&gt;"",C80&lt;&gt;"",D80&lt;&gt;"",E80&lt;&gt;"",M80&lt;&gt;""),"Included","")</f>
        <v/>
      </c>
      <c r="S80" s="12">
        <f>IF(R80="Included",COUNTIF($R$6:R80,"Included"),"")</f>
        <v/>
      </c>
      <c r="T80" s="12">
        <f>IF(P80="Open Exception",COUNTIF($P$6:P80,"Open Exception"),"")</f>
        <v/>
      </c>
    </row>
    <row r="81" ht="28" customHeight="1">
      <c r="A81" s="12">
        <f>IF(C81="","",ROW()-5)</f>
        <v/>
      </c>
      <c r="B81" s="13" t="n"/>
      <c r="C81" s="14" t="n"/>
      <c r="D81" s="14" t="n"/>
      <c r="E81" s="14" t="n"/>
      <c r="F81" s="22" t="n"/>
      <c r="G81" s="22" t="n"/>
      <c r="H81" s="23">
        <f>IF(OR(NOT(ISNUMBER(F81)),NOT(ISNUMBER(G81))),"",IFERROR(G81-F81,""))</f>
        <v/>
      </c>
      <c r="I81" s="22" t="n"/>
      <c r="J81" s="22" t="n"/>
      <c r="K81" s="23">
        <f>IF(OR(NOT(ISNUMBER(I81)),NOT(ISNUMBER(J81))),"",IFERROR(J81-I81,""))</f>
        <v/>
      </c>
      <c r="L81" s="14" t="n"/>
      <c r="M81" s="14" t="n"/>
      <c r="N81" s="17">
        <f>IF(OR(C81="",M81=""),"",IF(OR(AND(L81="",M81="Planned"),AND(L81="Planned",OR(M81="Planned",M81="In Progress")),AND(L81="In Progress",OR(M81="In Progress",M81="Complete")),AND(L81="Complete",M81="Complete")),"Valid","Needs review"))</f>
        <v/>
      </c>
      <c r="O81" s="17">
        <f>IF(C81="","",IF(AND(ISNUMBER(F81),ISNUMBER(G81),ISNUMBER(I81),ISNUMBER(J81)),IF(AND(H81=0,K81=0),"Matches entered plan and actual values","Variance found"),IF(AND(ISNUMBER(F81),ISNUMBER(G81)),IF(H81=0,"Quantity matches entered values","Quantity variance found"),IF(AND(ISNUMBER(I81),ISNUMBER(J81)),IF(K81=0,"Time matches entered values","Time variance found"),""))))</f>
        <v/>
      </c>
      <c r="P81" s="17">
        <f>IF(C81="","",IF(OR(N81="Needs review",AND(ISNUMBER(H81),H81&lt;&gt;0),AND(ISNUMBER(K81),K81&lt;&gt;0)),"Open Exception",""))</f>
        <v/>
      </c>
      <c r="Q81" s="17">
        <f>IF(P81&lt;&gt;"Open Exception","",IF(N81="Needs review","Status progression needs review","")&amp;IF(AND(N81="Needs review",OR(AND(ISNUMBER(H81),H81&lt;&gt;0),AND(ISNUMBER(K81),K81&lt;&gt;0))),"; ","")&amp;IF(AND(ISNUMBER(H81),H81&lt;&gt;0),"Quantity variance","")&amp;IF(AND(ISNUMBER(H81),H81&lt;&gt;0,AND(ISNUMBER(K81),K81&lt;&gt;0)),"; ","")&amp;IF(AND(ISNUMBER(K81),K81&lt;&gt;0),"Time variance",""))</f>
        <v/>
      </c>
      <c r="R81" s="17">
        <f>IF(AND(B81&lt;&gt;"",C81&lt;&gt;"",D81&lt;&gt;"",E81&lt;&gt;"",M81&lt;&gt;""),"Included","")</f>
        <v/>
      </c>
      <c r="S81" s="12">
        <f>IF(R81="Included",COUNTIF($R$6:R81,"Included"),"")</f>
        <v/>
      </c>
      <c r="T81" s="12">
        <f>IF(P81="Open Exception",COUNTIF($P$6:P81,"Open Exception"),"")</f>
        <v/>
      </c>
    </row>
    <row r="82" ht="28" customHeight="1">
      <c r="A82" s="12">
        <f>IF(C82="","",ROW()-5)</f>
        <v/>
      </c>
      <c r="B82" s="13" t="n"/>
      <c r="C82" s="14" t="n"/>
      <c r="D82" s="14" t="n"/>
      <c r="E82" s="14" t="n"/>
      <c r="F82" s="22" t="n"/>
      <c r="G82" s="22" t="n"/>
      <c r="H82" s="23">
        <f>IF(OR(NOT(ISNUMBER(F82)),NOT(ISNUMBER(G82))),"",IFERROR(G82-F82,""))</f>
        <v/>
      </c>
      <c r="I82" s="22" t="n"/>
      <c r="J82" s="22" t="n"/>
      <c r="K82" s="23">
        <f>IF(OR(NOT(ISNUMBER(I82)),NOT(ISNUMBER(J82))),"",IFERROR(J82-I82,""))</f>
        <v/>
      </c>
      <c r="L82" s="14" t="n"/>
      <c r="M82" s="14" t="n"/>
      <c r="N82" s="17">
        <f>IF(OR(C82="",M82=""),"",IF(OR(AND(L82="",M82="Planned"),AND(L82="Planned",OR(M82="Planned",M82="In Progress")),AND(L82="In Progress",OR(M82="In Progress",M82="Complete")),AND(L82="Complete",M82="Complete")),"Valid","Needs review"))</f>
        <v/>
      </c>
      <c r="O82" s="17">
        <f>IF(C82="","",IF(AND(ISNUMBER(F82),ISNUMBER(G82),ISNUMBER(I82),ISNUMBER(J82)),IF(AND(H82=0,K82=0),"Matches entered plan and actual values","Variance found"),IF(AND(ISNUMBER(F82),ISNUMBER(G82)),IF(H82=0,"Quantity matches entered values","Quantity variance found"),IF(AND(ISNUMBER(I82),ISNUMBER(J82)),IF(K82=0,"Time matches entered values","Time variance found"),""))))</f>
        <v/>
      </c>
      <c r="P82" s="17">
        <f>IF(C82="","",IF(OR(N82="Needs review",AND(ISNUMBER(H82),H82&lt;&gt;0),AND(ISNUMBER(K82),K82&lt;&gt;0)),"Open Exception",""))</f>
        <v/>
      </c>
      <c r="Q82" s="17">
        <f>IF(P82&lt;&gt;"Open Exception","",IF(N82="Needs review","Status progression needs review","")&amp;IF(AND(N82="Needs review",OR(AND(ISNUMBER(H82),H82&lt;&gt;0),AND(ISNUMBER(K82),K82&lt;&gt;0))),"; ","")&amp;IF(AND(ISNUMBER(H82),H82&lt;&gt;0),"Quantity variance","")&amp;IF(AND(ISNUMBER(H82),H82&lt;&gt;0,AND(ISNUMBER(K82),K82&lt;&gt;0)),"; ","")&amp;IF(AND(ISNUMBER(K82),K82&lt;&gt;0),"Time variance",""))</f>
        <v/>
      </c>
      <c r="R82" s="17">
        <f>IF(AND(B82&lt;&gt;"",C82&lt;&gt;"",D82&lt;&gt;"",E82&lt;&gt;"",M82&lt;&gt;""),"Included","")</f>
        <v/>
      </c>
      <c r="S82" s="12">
        <f>IF(R82="Included",COUNTIF($R$6:R82,"Included"),"")</f>
        <v/>
      </c>
      <c r="T82" s="12">
        <f>IF(P82="Open Exception",COUNTIF($P$6:P82,"Open Exception"),"")</f>
        <v/>
      </c>
    </row>
    <row r="83" ht="28" customHeight="1">
      <c r="A83" s="12">
        <f>IF(C83="","",ROW()-5)</f>
        <v/>
      </c>
      <c r="B83" s="13" t="n"/>
      <c r="C83" s="14" t="n"/>
      <c r="D83" s="14" t="n"/>
      <c r="E83" s="14" t="n"/>
      <c r="F83" s="22" t="n"/>
      <c r="G83" s="22" t="n"/>
      <c r="H83" s="23">
        <f>IF(OR(NOT(ISNUMBER(F83)),NOT(ISNUMBER(G83))),"",IFERROR(G83-F83,""))</f>
        <v/>
      </c>
      <c r="I83" s="22" t="n"/>
      <c r="J83" s="22" t="n"/>
      <c r="K83" s="23">
        <f>IF(OR(NOT(ISNUMBER(I83)),NOT(ISNUMBER(J83))),"",IFERROR(J83-I83,""))</f>
        <v/>
      </c>
      <c r="L83" s="14" t="n"/>
      <c r="M83" s="14" t="n"/>
      <c r="N83" s="17">
        <f>IF(OR(C83="",M83=""),"",IF(OR(AND(L83="",M83="Planned"),AND(L83="Planned",OR(M83="Planned",M83="In Progress")),AND(L83="In Progress",OR(M83="In Progress",M83="Complete")),AND(L83="Complete",M83="Complete")),"Valid","Needs review"))</f>
        <v/>
      </c>
      <c r="O83" s="17">
        <f>IF(C83="","",IF(AND(ISNUMBER(F83),ISNUMBER(G83),ISNUMBER(I83),ISNUMBER(J83)),IF(AND(H83=0,K83=0),"Matches entered plan and actual values","Variance found"),IF(AND(ISNUMBER(F83),ISNUMBER(G83)),IF(H83=0,"Quantity matches entered values","Quantity variance found"),IF(AND(ISNUMBER(I83),ISNUMBER(J83)),IF(K83=0,"Time matches entered values","Time variance found"),""))))</f>
        <v/>
      </c>
      <c r="P83" s="17">
        <f>IF(C83="","",IF(OR(N83="Needs review",AND(ISNUMBER(H83),H83&lt;&gt;0),AND(ISNUMBER(K83),K83&lt;&gt;0)),"Open Exception",""))</f>
        <v/>
      </c>
      <c r="Q83" s="17">
        <f>IF(P83&lt;&gt;"Open Exception","",IF(N83="Needs review","Status progression needs review","")&amp;IF(AND(N83="Needs review",OR(AND(ISNUMBER(H83),H83&lt;&gt;0),AND(ISNUMBER(K83),K83&lt;&gt;0))),"; ","")&amp;IF(AND(ISNUMBER(H83),H83&lt;&gt;0),"Quantity variance","")&amp;IF(AND(ISNUMBER(H83),H83&lt;&gt;0,AND(ISNUMBER(K83),K83&lt;&gt;0)),"; ","")&amp;IF(AND(ISNUMBER(K83),K83&lt;&gt;0),"Time variance",""))</f>
        <v/>
      </c>
      <c r="R83" s="17">
        <f>IF(AND(B83&lt;&gt;"",C83&lt;&gt;"",D83&lt;&gt;"",E83&lt;&gt;"",M83&lt;&gt;""),"Included","")</f>
        <v/>
      </c>
      <c r="S83" s="12">
        <f>IF(R83="Included",COUNTIF($R$6:R83,"Included"),"")</f>
        <v/>
      </c>
      <c r="T83" s="12">
        <f>IF(P83="Open Exception",COUNTIF($P$6:P83,"Open Exception"),"")</f>
        <v/>
      </c>
    </row>
    <row r="84" ht="28" customHeight="1">
      <c r="A84" s="12">
        <f>IF(C84="","",ROW()-5)</f>
        <v/>
      </c>
      <c r="B84" s="13" t="n"/>
      <c r="C84" s="14" t="n"/>
      <c r="D84" s="14" t="n"/>
      <c r="E84" s="14" t="n"/>
      <c r="F84" s="22" t="n"/>
      <c r="G84" s="22" t="n"/>
      <c r="H84" s="23">
        <f>IF(OR(NOT(ISNUMBER(F84)),NOT(ISNUMBER(G84))),"",IFERROR(G84-F84,""))</f>
        <v/>
      </c>
      <c r="I84" s="22" t="n"/>
      <c r="J84" s="22" t="n"/>
      <c r="K84" s="23">
        <f>IF(OR(NOT(ISNUMBER(I84)),NOT(ISNUMBER(J84))),"",IFERROR(J84-I84,""))</f>
        <v/>
      </c>
      <c r="L84" s="14" t="n"/>
      <c r="M84" s="14" t="n"/>
      <c r="N84" s="17">
        <f>IF(OR(C84="",M84=""),"",IF(OR(AND(L84="",M84="Planned"),AND(L84="Planned",OR(M84="Planned",M84="In Progress")),AND(L84="In Progress",OR(M84="In Progress",M84="Complete")),AND(L84="Complete",M84="Complete")),"Valid","Needs review"))</f>
        <v/>
      </c>
      <c r="O84" s="17">
        <f>IF(C84="","",IF(AND(ISNUMBER(F84),ISNUMBER(G84),ISNUMBER(I84),ISNUMBER(J84)),IF(AND(H84=0,K84=0),"Matches entered plan and actual values","Variance found"),IF(AND(ISNUMBER(F84),ISNUMBER(G84)),IF(H84=0,"Quantity matches entered values","Quantity variance found"),IF(AND(ISNUMBER(I84),ISNUMBER(J84)),IF(K84=0,"Time matches entered values","Time variance found"),""))))</f>
        <v/>
      </c>
      <c r="P84" s="17">
        <f>IF(C84="","",IF(OR(N84="Needs review",AND(ISNUMBER(H84),H84&lt;&gt;0),AND(ISNUMBER(K84),K84&lt;&gt;0)),"Open Exception",""))</f>
        <v/>
      </c>
      <c r="Q84" s="17">
        <f>IF(P84&lt;&gt;"Open Exception","",IF(N84="Needs review","Status progression needs review","")&amp;IF(AND(N84="Needs review",OR(AND(ISNUMBER(H84),H84&lt;&gt;0),AND(ISNUMBER(K84),K84&lt;&gt;0))),"; ","")&amp;IF(AND(ISNUMBER(H84),H84&lt;&gt;0),"Quantity variance","")&amp;IF(AND(ISNUMBER(H84),H84&lt;&gt;0,AND(ISNUMBER(K84),K84&lt;&gt;0)),"; ","")&amp;IF(AND(ISNUMBER(K84),K84&lt;&gt;0),"Time variance",""))</f>
        <v/>
      </c>
      <c r="R84" s="17">
        <f>IF(AND(B84&lt;&gt;"",C84&lt;&gt;"",D84&lt;&gt;"",E84&lt;&gt;"",M84&lt;&gt;""),"Included","")</f>
        <v/>
      </c>
      <c r="S84" s="12">
        <f>IF(R84="Included",COUNTIF($R$6:R84,"Included"),"")</f>
        <v/>
      </c>
      <c r="T84" s="12">
        <f>IF(P84="Open Exception",COUNTIF($P$6:P84,"Open Exception"),"")</f>
        <v/>
      </c>
    </row>
    <row r="85" ht="28" customHeight="1">
      <c r="A85" s="12">
        <f>IF(C85="","",ROW()-5)</f>
        <v/>
      </c>
      <c r="B85" s="13" t="n"/>
      <c r="C85" s="14" t="n"/>
      <c r="D85" s="14" t="n"/>
      <c r="E85" s="14" t="n"/>
      <c r="F85" s="22" t="n"/>
      <c r="G85" s="22" t="n"/>
      <c r="H85" s="23">
        <f>IF(OR(NOT(ISNUMBER(F85)),NOT(ISNUMBER(G85))),"",IFERROR(G85-F85,""))</f>
        <v/>
      </c>
      <c r="I85" s="22" t="n"/>
      <c r="J85" s="22" t="n"/>
      <c r="K85" s="23">
        <f>IF(OR(NOT(ISNUMBER(I85)),NOT(ISNUMBER(J85))),"",IFERROR(J85-I85,""))</f>
        <v/>
      </c>
      <c r="L85" s="14" t="n"/>
      <c r="M85" s="14" t="n"/>
      <c r="N85" s="17">
        <f>IF(OR(C85="",M85=""),"",IF(OR(AND(L85="",M85="Planned"),AND(L85="Planned",OR(M85="Planned",M85="In Progress")),AND(L85="In Progress",OR(M85="In Progress",M85="Complete")),AND(L85="Complete",M85="Complete")),"Valid","Needs review"))</f>
        <v/>
      </c>
      <c r="O85" s="17">
        <f>IF(C85="","",IF(AND(ISNUMBER(F85),ISNUMBER(G85),ISNUMBER(I85),ISNUMBER(J85)),IF(AND(H85=0,K85=0),"Matches entered plan and actual values","Variance found"),IF(AND(ISNUMBER(F85),ISNUMBER(G85)),IF(H85=0,"Quantity matches entered values","Quantity variance found"),IF(AND(ISNUMBER(I85),ISNUMBER(J85)),IF(K85=0,"Time matches entered values","Time variance found"),""))))</f>
        <v/>
      </c>
      <c r="P85" s="17">
        <f>IF(C85="","",IF(OR(N85="Needs review",AND(ISNUMBER(H85),H85&lt;&gt;0),AND(ISNUMBER(K85),K85&lt;&gt;0)),"Open Exception",""))</f>
        <v/>
      </c>
      <c r="Q85" s="17">
        <f>IF(P85&lt;&gt;"Open Exception","",IF(N85="Needs review","Status progression needs review","")&amp;IF(AND(N85="Needs review",OR(AND(ISNUMBER(H85),H85&lt;&gt;0),AND(ISNUMBER(K85),K85&lt;&gt;0))),"; ","")&amp;IF(AND(ISNUMBER(H85),H85&lt;&gt;0),"Quantity variance","")&amp;IF(AND(ISNUMBER(H85),H85&lt;&gt;0,AND(ISNUMBER(K85),K85&lt;&gt;0)),"; ","")&amp;IF(AND(ISNUMBER(K85),K85&lt;&gt;0),"Time variance",""))</f>
        <v/>
      </c>
      <c r="R85" s="17">
        <f>IF(AND(B85&lt;&gt;"",C85&lt;&gt;"",D85&lt;&gt;"",E85&lt;&gt;"",M85&lt;&gt;""),"Included","")</f>
        <v/>
      </c>
      <c r="S85" s="12">
        <f>IF(R85="Included",COUNTIF($R$6:R85,"Included"),"")</f>
        <v/>
      </c>
      <c r="T85" s="12">
        <f>IF(P85="Open Exception",COUNTIF($P$6:P85,"Open Exception"),"")</f>
        <v/>
      </c>
    </row>
    <row r="86" ht="28" customHeight="1">
      <c r="A86" s="12">
        <f>IF(C86="","",ROW()-5)</f>
        <v/>
      </c>
      <c r="B86" s="13" t="n"/>
      <c r="C86" s="14" t="n"/>
      <c r="D86" s="14" t="n"/>
      <c r="E86" s="14" t="n"/>
      <c r="F86" s="22" t="n"/>
      <c r="G86" s="22" t="n"/>
      <c r="H86" s="23">
        <f>IF(OR(NOT(ISNUMBER(F86)),NOT(ISNUMBER(G86))),"",IFERROR(G86-F86,""))</f>
        <v/>
      </c>
      <c r="I86" s="22" t="n"/>
      <c r="J86" s="22" t="n"/>
      <c r="K86" s="23">
        <f>IF(OR(NOT(ISNUMBER(I86)),NOT(ISNUMBER(J86))),"",IFERROR(J86-I86,""))</f>
        <v/>
      </c>
      <c r="L86" s="14" t="n"/>
      <c r="M86" s="14" t="n"/>
      <c r="N86" s="17">
        <f>IF(OR(C86="",M86=""),"",IF(OR(AND(L86="",M86="Planned"),AND(L86="Planned",OR(M86="Planned",M86="In Progress")),AND(L86="In Progress",OR(M86="In Progress",M86="Complete")),AND(L86="Complete",M86="Complete")),"Valid","Needs review"))</f>
        <v/>
      </c>
      <c r="O86" s="17">
        <f>IF(C86="","",IF(AND(ISNUMBER(F86),ISNUMBER(G86),ISNUMBER(I86),ISNUMBER(J86)),IF(AND(H86=0,K86=0),"Matches entered plan and actual values","Variance found"),IF(AND(ISNUMBER(F86),ISNUMBER(G86)),IF(H86=0,"Quantity matches entered values","Quantity variance found"),IF(AND(ISNUMBER(I86),ISNUMBER(J86)),IF(K86=0,"Time matches entered values","Time variance found"),""))))</f>
        <v/>
      </c>
      <c r="P86" s="17">
        <f>IF(C86="","",IF(OR(N86="Needs review",AND(ISNUMBER(H86),H86&lt;&gt;0),AND(ISNUMBER(K86),K86&lt;&gt;0)),"Open Exception",""))</f>
        <v/>
      </c>
      <c r="Q86" s="17">
        <f>IF(P86&lt;&gt;"Open Exception","",IF(N86="Needs review","Status progression needs review","")&amp;IF(AND(N86="Needs review",OR(AND(ISNUMBER(H86),H86&lt;&gt;0),AND(ISNUMBER(K86),K86&lt;&gt;0))),"; ","")&amp;IF(AND(ISNUMBER(H86),H86&lt;&gt;0),"Quantity variance","")&amp;IF(AND(ISNUMBER(H86),H86&lt;&gt;0,AND(ISNUMBER(K86),K86&lt;&gt;0)),"; ","")&amp;IF(AND(ISNUMBER(K86),K86&lt;&gt;0),"Time variance",""))</f>
        <v/>
      </c>
      <c r="R86" s="17">
        <f>IF(AND(B86&lt;&gt;"",C86&lt;&gt;"",D86&lt;&gt;"",E86&lt;&gt;"",M86&lt;&gt;""),"Included","")</f>
        <v/>
      </c>
      <c r="S86" s="12">
        <f>IF(R86="Included",COUNTIF($R$6:R86,"Included"),"")</f>
        <v/>
      </c>
      <c r="T86" s="12">
        <f>IF(P86="Open Exception",COUNTIF($P$6:P86,"Open Exception"),"")</f>
        <v/>
      </c>
    </row>
    <row r="87" ht="28" customHeight="1">
      <c r="A87" s="12">
        <f>IF(C87="","",ROW()-5)</f>
        <v/>
      </c>
      <c r="B87" s="13" t="n"/>
      <c r="C87" s="14" t="n"/>
      <c r="D87" s="14" t="n"/>
      <c r="E87" s="14" t="n"/>
      <c r="F87" s="22" t="n"/>
      <c r="G87" s="22" t="n"/>
      <c r="H87" s="23">
        <f>IF(OR(NOT(ISNUMBER(F87)),NOT(ISNUMBER(G87))),"",IFERROR(G87-F87,""))</f>
        <v/>
      </c>
      <c r="I87" s="22" t="n"/>
      <c r="J87" s="22" t="n"/>
      <c r="K87" s="23">
        <f>IF(OR(NOT(ISNUMBER(I87)),NOT(ISNUMBER(J87))),"",IFERROR(J87-I87,""))</f>
        <v/>
      </c>
      <c r="L87" s="14" t="n"/>
      <c r="M87" s="14" t="n"/>
      <c r="N87" s="17">
        <f>IF(OR(C87="",M87=""),"",IF(OR(AND(L87="",M87="Planned"),AND(L87="Planned",OR(M87="Planned",M87="In Progress")),AND(L87="In Progress",OR(M87="In Progress",M87="Complete")),AND(L87="Complete",M87="Complete")),"Valid","Needs review"))</f>
        <v/>
      </c>
      <c r="O87" s="17">
        <f>IF(C87="","",IF(AND(ISNUMBER(F87),ISNUMBER(G87),ISNUMBER(I87),ISNUMBER(J87)),IF(AND(H87=0,K87=0),"Matches entered plan and actual values","Variance found"),IF(AND(ISNUMBER(F87),ISNUMBER(G87)),IF(H87=0,"Quantity matches entered values","Quantity variance found"),IF(AND(ISNUMBER(I87),ISNUMBER(J87)),IF(K87=0,"Time matches entered values","Time variance found"),""))))</f>
        <v/>
      </c>
      <c r="P87" s="17">
        <f>IF(C87="","",IF(OR(N87="Needs review",AND(ISNUMBER(H87),H87&lt;&gt;0),AND(ISNUMBER(K87),K87&lt;&gt;0)),"Open Exception",""))</f>
        <v/>
      </c>
      <c r="Q87" s="17">
        <f>IF(P87&lt;&gt;"Open Exception","",IF(N87="Needs review","Status progression needs review","")&amp;IF(AND(N87="Needs review",OR(AND(ISNUMBER(H87),H87&lt;&gt;0),AND(ISNUMBER(K87),K87&lt;&gt;0))),"; ","")&amp;IF(AND(ISNUMBER(H87),H87&lt;&gt;0),"Quantity variance","")&amp;IF(AND(ISNUMBER(H87),H87&lt;&gt;0,AND(ISNUMBER(K87),K87&lt;&gt;0)),"; ","")&amp;IF(AND(ISNUMBER(K87),K87&lt;&gt;0),"Time variance",""))</f>
        <v/>
      </c>
      <c r="R87" s="17">
        <f>IF(AND(B87&lt;&gt;"",C87&lt;&gt;"",D87&lt;&gt;"",E87&lt;&gt;"",M87&lt;&gt;""),"Included","")</f>
        <v/>
      </c>
      <c r="S87" s="12">
        <f>IF(R87="Included",COUNTIF($R$6:R87,"Included"),"")</f>
        <v/>
      </c>
      <c r="T87" s="12">
        <f>IF(P87="Open Exception",COUNTIF($P$6:P87,"Open Exception"),"")</f>
        <v/>
      </c>
    </row>
    <row r="88" ht="28" customHeight="1">
      <c r="A88" s="12">
        <f>IF(C88="","",ROW()-5)</f>
        <v/>
      </c>
      <c r="B88" s="13" t="n"/>
      <c r="C88" s="14" t="n"/>
      <c r="D88" s="14" t="n"/>
      <c r="E88" s="14" t="n"/>
      <c r="F88" s="22" t="n"/>
      <c r="G88" s="22" t="n"/>
      <c r="H88" s="23">
        <f>IF(OR(NOT(ISNUMBER(F88)),NOT(ISNUMBER(G88))),"",IFERROR(G88-F88,""))</f>
        <v/>
      </c>
      <c r="I88" s="22" t="n"/>
      <c r="J88" s="22" t="n"/>
      <c r="K88" s="23">
        <f>IF(OR(NOT(ISNUMBER(I88)),NOT(ISNUMBER(J88))),"",IFERROR(J88-I88,""))</f>
        <v/>
      </c>
      <c r="L88" s="14" t="n"/>
      <c r="M88" s="14" t="n"/>
      <c r="N88" s="17">
        <f>IF(OR(C88="",M88=""),"",IF(OR(AND(L88="",M88="Planned"),AND(L88="Planned",OR(M88="Planned",M88="In Progress")),AND(L88="In Progress",OR(M88="In Progress",M88="Complete")),AND(L88="Complete",M88="Complete")),"Valid","Needs review"))</f>
        <v/>
      </c>
      <c r="O88" s="17">
        <f>IF(C88="","",IF(AND(ISNUMBER(F88),ISNUMBER(G88),ISNUMBER(I88),ISNUMBER(J88)),IF(AND(H88=0,K88=0),"Matches entered plan and actual values","Variance found"),IF(AND(ISNUMBER(F88),ISNUMBER(G88)),IF(H88=0,"Quantity matches entered values","Quantity variance found"),IF(AND(ISNUMBER(I88),ISNUMBER(J88)),IF(K88=0,"Time matches entered values","Time variance found"),""))))</f>
        <v/>
      </c>
      <c r="P88" s="17">
        <f>IF(C88="","",IF(OR(N88="Needs review",AND(ISNUMBER(H88),H88&lt;&gt;0),AND(ISNUMBER(K88),K88&lt;&gt;0)),"Open Exception",""))</f>
        <v/>
      </c>
      <c r="Q88" s="17">
        <f>IF(P88&lt;&gt;"Open Exception","",IF(N88="Needs review","Status progression needs review","")&amp;IF(AND(N88="Needs review",OR(AND(ISNUMBER(H88),H88&lt;&gt;0),AND(ISNUMBER(K88),K88&lt;&gt;0))),"; ","")&amp;IF(AND(ISNUMBER(H88),H88&lt;&gt;0),"Quantity variance","")&amp;IF(AND(ISNUMBER(H88),H88&lt;&gt;0,AND(ISNUMBER(K88),K88&lt;&gt;0)),"; ","")&amp;IF(AND(ISNUMBER(K88),K88&lt;&gt;0),"Time variance",""))</f>
        <v/>
      </c>
      <c r="R88" s="17">
        <f>IF(AND(B88&lt;&gt;"",C88&lt;&gt;"",D88&lt;&gt;"",E88&lt;&gt;"",M88&lt;&gt;""),"Included","")</f>
        <v/>
      </c>
      <c r="S88" s="12">
        <f>IF(R88="Included",COUNTIF($R$6:R88,"Included"),"")</f>
        <v/>
      </c>
      <c r="T88" s="12">
        <f>IF(P88="Open Exception",COUNTIF($P$6:P88,"Open Exception"),"")</f>
        <v/>
      </c>
    </row>
    <row r="89" ht="28" customHeight="1">
      <c r="A89" s="12">
        <f>IF(C89="","",ROW()-5)</f>
        <v/>
      </c>
      <c r="B89" s="13" t="n"/>
      <c r="C89" s="14" t="n"/>
      <c r="D89" s="14" t="n"/>
      <c r="E89" s="14" t="n"/>
      <c r="F89" s="22" t="n"/>
      <c r="G89" s="22" t="n"/>
      <c r="H89" s="23">
        <f>IF(OR(NOT(ISNUMBER(F89)),NOT(ISNUMBER(G89))),"",IFERROR(G89-F89,""))</f>
        <v/>
      </c>
      <c r="I89" s="22" t="n"/>
      <c r="J89" s="22" t="n"/>
      <c r="K89" s="23">
        <f>IF(OR(NOT(ISNUMBER(I89)),NOT(ISNUMBER(J89))),"",IFERROR(J89-I89,""))</f>
        <v/>
      </c>
      <c r="L89" s="14" t="n"/>
      <c r="M89" s="14" t="n"/>
      <c r="N89" s="17">
        <f>IF(OR(C89="",M89=""),"",IF(OR(AND(L89="",M89="Planned"),AND(L89="Planned",OR(M89="Planned",M89="In Progress")),AND(L89="In Progress",OR(M89="In Progress",M89="Complete")),AND(L89="Complete",M89="Complete")),"Valid","Needs review"))</f>
        <v/>
      </c>
      <c r="O89" s="17">
        <f>IF(C89="","",IF(AND(ISNUMBER(F89),ISNUMBER(G89),ISNUMBER(I89),ISNUMBER(J89)),IF(AND(H89=0,K89=0),"Matches entered plan and actual values","Variance found"),IF(AND(ISNUMBER(F89),ISNUMBER(G89)),IF(H89=0,"Quantity matches entered values","Quantity variance found"),IF(AND(ISNUMBER(I89),ISNUMBER(J89)),IF(K89=0,"Time matches entered values","Time variance found"),""))))</f>
        <v/>
      </c>
      <c r="P89" s="17">
        <f>IF(C89="","",IF(OR(N89="Needs review",AND(ISNUMBER(H89),H89&lt;&gt;0),AND(ISNUMBER(K89),K89&lt;&gt;0)),"Open Exception",""))</f>
        <v/>
      </c>
      <c r="Q89" s="17">
        <f>IF(P89&lt;&gt;"Open Exception","",IF(N89="Needs review","Status progression needs review","")&amp;IF(AND(N89="Needs review",OR(AND(ISNUMBER(H89),H89&lt;&gt;0),AND(ISNUMBER(K89),K89&lt;&gt;0))),"; ","")&amp;IF(AND(ISNUMBER(H89),H89&lt;&gt;0),"Quantity variance","")&amp;IF(AND(ISNUMBER(H89),H89&lt;&gt;0,AND(ISNUMBER(K89),K89&lt;&gt;0)),"; ","")&amp;IF(AND(ISNUMBER(K89),K89&lt;&gt;0),"Time variance",""))</f>
        <v/>
      </c>
      <c r="R89" s="17">
        <f>IF(AND(B89&lt;&gt;"",C89&lt;&gt;"",D89&lt;&gt;"",E89&lt;&gt;"",M89&lt;&gt;""),"Included","")</f>
        <v/>
      </c>
      <c r="S89" s="12">
        <f>IF(R89="Included",COUNTIF($R$6:R89,"Included"),"")</f>
        <v/>
      </c>
      <c r="T89" s="12">
        <f>IF(P89="Open Exception",COUNTIF($P$6:P89,"Open Exception"),"")</f>
        <v/>
      </c>
    </row>
    <row r="90" ht="28" customHeight="1">
      <c r="A90" s="12">
        <f>IF(C90="","",ROW()-5)</f>
        <v/>
      </c>
      <c r="B90" s="13" t="n"/>
      <c r="C90" s="14" t="n"/>
      <c r="D90" s="14" t="n"/>
      <c r="E90" s="14" t="n"/>
      <c r="F90" s="22" t="n"/>
      <c r="G90" s="22" t="n"/>
      <c r="H90" s="23">
        <f>IF(OR(NOT(ISNUMBER(F90)),NOT(ISNUMBER(G90))),"",IFERROR(G90-F90,""))</f>
        <v/>
      </c>
      <c r="I90" s="22" t="n"/>
      <c r="J90" s="22" t="n"/>
      <c r="K90" s="23">
        <f>IF(OR(NOT(ISNUMBER(I90)),NOT(ISNUMBER(J90))),"",IFERROR(J90-I90,""))</f>
        <v/>
      </c>
      <c r="L90" s="14" t="n"/>
      <c r="M90" s="14" t="n"/>
      <c r="N90" s="17">
        <f>IF(OR(C90="",M90=""),"",IF(OR(AND(L90="",M90="Planned"),AND(L90="Planned",OR(M90="Planned",M90="In Progress")),AND(L90="In Progress",OR(M90="In Progress",M90="Complete")),AND(L90="Complete",M90="Complete")),"Valid","Needs review"))</f>
        <v/>
      </c>
      <c r="O90" s="17">
        <f>IF(C90="","",IF(AND(ISNUMBER(F90),ISNUMBER(G90),ISNUMBER(I90),ISNUMBER(J90)),IF(AND(H90=0,K90=0),"Matches entered plan and actual values","Variance found"),IF(AND(ISNUMBER(F90),ISNUMBER(G90)),IF(H90=0,"Quantity matches entered values","Quantity variance found"),IF(AND(ISNUMBER(I90),ISNUMBER(J90)),IF(K90=0,"Time matches entered values","Time variance found"),""))))</f>
        <v/>
      </c>
      <c r="P90" s="17">
        <f>IF(C90="","",IF(OR(N90="Needs review",AND(ISNUMBER(H90),H90&lt;&gt;0),AND(ISNUMBER(K90),K90&lt;&gt;0)),"Open Exception",""))</f>
        <v/>
      </c>
      <c r="Q90" s="17">
        <f>IF(P90&lt;&gt;"Open Exception","",IF(N90="Needs review","Status progression needs review","")&amp;IF(AND(N90="Needs review",OR(AND(ISNUMBER(H90),H90&lt;&gt;0),AND(ISNUMBER(K90),K90&lt;&gt;0))),"; ","")&amp;IF(AND(ISNUMBER(H90),H90&lt;&gt;0),"Quantity variance","")&amp;IF(AND(ISNUMBER(H90),H90&lt;&gt;0,AND(ISNUMBER(K90),K90&lt;&gt;0)),"; ","")&amp;IF(AND(ISNUMBER(K90),K90&lt;&gt;0),"Time variance",""))</f>
        <v/>
      </c>
      <c r="R90" s="17">
        <f>IF(AND(B90&lt;&gt;"",C90&lt;&gt;"",D90&lt;&gt;"",E90&lt;&gt;"",M90&lt;&gt;""),"Included","")</f>
        <v/>
      </c>
      <c r="S90" s="12">
        <f>IF(R90="Included",COUNTIF($R$6:R90,"Included"),"")</f>
        <v/>
      </c>
      <c r="T90" s="12">
        <f>IF(P90="Open Exception",COUNTIF($P$6:P90,"Open Exception"),"")</f>
        <v/>
      </c>
    </row>
    <row r="91" ht="28" customHeight="1">
      <c r="A91" s="12">
        <f>IF(C91="","",ROW()-5)</f>
        <v/>
      </c>
      <c r="B91" s="13" t="n"/>
      <c r="C91" s="14" t="n"/>
      <c r="D91" s="14" t="n"/>
      <c r="E91" s="14" t="n"/>
      <c r="F91" s="22" t="n"/>
      <c r="G91" s="22" t="n"/>
      <c r="H91" s="23">
        <f>IF(OR(NOT(ISNUMBER(F91)),NOT(ISNUMBER(G91))),"",IFERROR(G91-F91,""))</f>
        <v/>
      </c>
      <c r="I91" s="22" t="n"/>
      <c r="J91" s="22" t="n"/>
      <c r="K91" s="23">
        <f>IF(OR(NOT(ISNUMBER(I91)),NOT(ISNUMBER(J91))),"",IFERROR(J91-I91,""))</f>
        <v/>
      </c>
      <c r="L91" s="14" t="n"/>
      <c r="M91" s="14" t="n"/>
      <c r="N91" s="17">
        <f>IF(OR(C91="",M91=""),"",IF(OR(AND(L91="",M91="Planned"),AND(L91="Planned",OR(M91="Planned",M91="In Progress")),AND(L91="In Progress",OR(M91="In Progress",M91="Complete")),AND(L91="Complete",M91="Complete")),"Valid","Needs review"))</f>
        <v/>
      </c>
      <c r="O91" s="17">
        <f>IF(C91="","",IF(AND(ISNUMBER(F91),ISNUMBER(G91),ISNUMBER(I91),ISNUMBER(J91)),IF(AND(H91=0,K91=0),"Matches entered plan and actual values","Variance found"),IF(AND(ISNUMBER(F91),ISNUMBER(G91)),IF(H91=0,"Quantity matches entered values","Quantity variance found"),IF(AND(ISNUMBER(I91),ISNUMBER(J91)),IF(K91=0,"Time matches entered values","Time variance found"),""))))</f>
        <v/>
      </c>
      <c r="P91" s="17">
        <f>IF(C91="","",IF(OR(N91="Needs review",AND(ISNUMBER(H91),H91&lt;&gt;0),AND(ISNUMBER(K91),K91&lt;&gt;0)),"Open Exception",""))</f>
        <v/>
      </c>
      <c r="Q91" s="17">
        <f>IF(P91&lt;&gt;"Open Exception","",IF(N91="Needs review","Status progression needs review","")&amp;IF(AND(N91="Needs review",OR(AND(ISNUMBER(H91),H91&lt;&gt;0),AND(ISNUMBER(K91),K91&lt;&gt;0))),"; ","")&amp;IF(AND(ISNUMBER(H91),H91&lt;&gt;0),"Quantity variance","")&amp;IF(AND(ISNUMBER(H91),H91&lt;&gt;0,AND(ISNUMBER(K91),K91&lt;&gt;0)),"; ","")&amp;IF(AND(ISNUMBER(K91),K91&lt;&gt;0),"Time variance",""))</f>
        <v/>
      </c>
      <c r="R91" s="17">
        <f>IF(AND(B91&lt;&gt;"",C91&lt;&gt;"",D91&lt;&gt;"",E91&lt;&gt;"",M91&lt;&gt;""),"Included","")</f>
        <v/>
      </c>
      <c r="S91" s="12">
        <f>IF(R91="Included",COUNTIF($R$6:R91,"Included"),"")</f>
        <v/>
      </c>
      <c r="T91" s="12">
        <f>IF(P91="Open Exception",COUNTIF($P$6:P91,"Open Exception"),"")</f>
        <v/>
      </c>
    </row>
    <row r="92" ht="28" customHeight="1">
      <c r="A92" s="12">
        <f>IF(C92="","",ROW()-5)</f>
        <v/>
      </c>
      <c r="B92" s="13" t="n"/>
      <c r="C92" s="14" t="n"/>
      <c r="D92" s="14" t="n"/>
      <c r="E92" s="14" t="n"/>
      <c r="F92" s="22" t="n"/>
      <c r="G92" s="22" t="n"/>
      <c r="H92" s="23">
        <f>IF(OR(NOT(ISNUMBER(F92)),NOT(ISNUMBER(G92))),"",IFERROR(G92-F92,""))</f>
        <v/>
      </c>
      <c r="I92" s="22" t="n"/>
      <c r="J92" s="22" t="n"/>
      <c r="K92" s="23">
        <f>IF(OR(NOT(ISNUMBER(I92)),NOT(ISNUMBER(J92))),"",IFERROR(J92-I92,""))</f>
        <v/>
      </c>
      <c r="L92" s="14" t="n"/>
      <c r="M92" s="14" t="n"/>
      <c r="N92" s="17">
        <f>IF(OR(C92="",M92=""),"",IF(OR(AND(L92="",M92="Planned"),AND(L92="Planned",OR(M92="Planned",M92="In Progress")),AND(L92="In Progress",OR(M92="In Progress",M92="Complete")),AND(L92="Complete",M92="Complete")),"Valid","Needs review"))</f>
        <v/>
      </c>
      <c r="O92" s="17">
        <f>IF(C92="","",IF(AND(ISNUMBER(F92),ISNUMBER(G92),ISNUMBER(I92),ISNUMBER(J92)),IF(AND(H92=0,K92=0),"Matches entered plan and actual values","Variance found"),IF(AND(ISNUMBER(F92),ISNUMBER(G92)),IF(H92=0,"Quantity matches entered values","Quantity variance found"),IF(AND(ISNUMBER(I92),ISNUMBER(J92)),IF(K92=0,"Time matches entered values","Time variance found"),""))))</f>
        <v/>
      </c>
      <c r="P92" s="17">
        <f>IF(C92="","",IF(OR(N92="Needs review",AND(ISNUMBER(H92),H92&lt;&gt;0),AND(ISNUMBER(K92),K92&lt;&gt;0)),"Open Exception",""))</f>
        <v/>
      </c>
      <c r="Q92" s="17">
        <f>IF(P92&lt;&gt;"Open Exception","",IF(N92="Needs review","Status progression needs review","")&amp;IF(AND(N92="Needs review",OR(AND(ISNUMBER(H92),H92&lt;&gt;0),AND(ISNUMBER(K92),K92&lt;&gt;0))),"; ","")&amp;IF(AND(ISNUMBER(H92),H92&lt;&gt;0),"Quantity variance","")&amp;IF(AND(ISNUMBER(H92),H92&lt;&gt;0,AND(ISNUMBER(K92),K92&lt;&gt;0)),"; ","")&amp;IF(AND(ISNUMBER(K92),K92&lt;&gt;0),"Time variance",""))</f>
        <v/>
      </c>
      <c r="R92" s="17">
        <f>IF(AND(B92&lt;&gt;"",C92&lt;&gt;"",D92&lt;&gt;"",E92&lt;&gt;"",M92&lt;&gt;""),"Included","")</f>
        <v/>
      </c>
      <c r="S92" s="12">
        <f>IF(R92="Included",COUNTIF($R$6:R92,"Included"),"")</f>
        <v/>
      </c>
      <c r="T92" s="12">
        <f>IF(P92="Open Exception",COUNTIF($P$6:P92,"Open Exception"),"")</f>
        <v/>
      </c>
    </row>
    <row r="93" ht="28" customHeight="1">
      <c r="A93" s="12">
        <f>IF(C93="","",ROW()-5)</f>
        <v/>
      </c>
      <c r="B93" s="13" t="n"/>
      <c r="C93" s="14" t="n"/>
      <c r="D93" s="14" t="n"/>
      <c r="E93" s="14" t="n"/>
      <c r="F93" s="22" t="n"/>
      <c r="G93" s="22" t="n"/>
      <c r="H93" s="23">
        <f>IF(OR(NOT(ISNUMBER(F93)),NOT(ISNUMBER(G93))),"",IFERROR(G93-F93,""))</f>
        <v/>
      </c>
      <c r="I93" s="22" t="n"/>
      <c r="J93" s="22" t="n"/>
      <c r="K93" s="23">
        <f>IF(OR(NOT(ISNUMBER(I93)),NOT(ISNUMBER(J93))),"",IFERROR(J93-I93,""))</f>
        <v/>
      </c>
      <c r="L93" s="14" t="n"/>
      <c r="M93" s="14" t="n"/>
      <c r="N93" s="17">
        <f>IF(OR(C93="",M93=""),"",IF(OR(AND(L93="",M93="Planned"),AND(L93="Planned",OR(M93="Planned",M93="In Progress")),AND(L93="In Progress",OR(M93="In Progress",M93="Complete")),AND(L93="Complete",M93="Complete")),"Valid","Needs review"))</f>
        <v/>
      </c>
      <c r="O93" s="17">
        <f>IF(C93="","",IF(AND(ISNUMBER(F93),ISNUMBER(G93),ISNUMBER(I93),ISNUMBER(J93)),IF(AND(H93=0,K93=0),"Matches entered plan and actual values","Variance found"),IF(AND(ISNUMBER(F93),ISNUMBER(G93)),IF(H93=0,"Quantity matches entered values","Quantity variance found"),IF(AND(ISNUMBER(I93),ISNUMBER(J93)),IF(K93=0,"Time matches entered values","Time variance found"),""))))</f>
        <v/>
      </c>
      <c r="P93" s="17">
        <f>IF(C93="","",IF(OR(N93="Needs review",AND(ISNUMBER(H93),H93&lt;&gt;0),AND(ISNUMBER(K93),K93&lt;&gt;0)),"Open Exception",""))</f>
        <v/>
      </c>
      <c r="Q93" s="17">
        <f>IF(P93&lt;&gt;"Open Exception","",IF(N93="Needs review","Status progression needs review","")&amp;IF(AND(N93="Needs review",OR(AND(ISNUMBER(H93),H93&lt;&gt;0),AND(ISNUMBER(K93),K93&lt;&gt;0))),"; ","")&amp;IF(AND(ISNUMBER(H93),H93&lt;&gt;0),"Quantity variance","")&amp;IF(AND(ISNUMBER(H93),H93&lt;&gt;0,AND(ISNUMBER(K93),K93&lt;&gt;0)),"; ","")&amp;IF(AND(ISNUMBER(K93),K93&lt;&gt;0),"Time variance",""))</f>
        <v/>
      </c>
      <c r="R93" s="17">
        <f>IF(AND(B93&lt;&gt;"",C93&lt;&gt;"",D93&lt;&gt;"",E93&lt;&gt;"",M93&lt;&gt;""),"Included","")</f>
        <v/>
      </c>
      <c r="S93" s="12">
        <f>IF(R93="Included",COUNTIF($R$6:R93,"Included"),"")</f>
        <v/>
      </c>
      <c r="T93" s="12">
        <f>IF(P93="Open Exception",COUNTIF($P$6:P93,"Open Exception"),"")</f>
        <v/>
      </c>
    </row>
    <row r="94" ht="28" customHeight="1">
      <c r="A94" s="12">
        <f>IF(C94="","",ROW()-5)</f>
        <v/>
      </c>
      <c r="B94" s="13" t="n"/>
      <c r="C94" s="14" t="n"/>
      <c r="D94" s="14" t="n"/>
      <c r="E94" s="14" t="n"/>
      <c r="F94" s="22" t="n"/>
      <c r="G94" s="22" t="n"/>
      <c r="H94" s="23">
        <f>IF(OR(NOT(ISNUMBER(F94)),NOT(ISNUMBER(G94))),"",IFERROR(G94-F94,""))</f>
        <v/>
      </c>
      <c r="I94" s="22" t="n"/>
      <c r="J94" s="22" t="n"/>
      <c r="K94" s="23">
        <f>IF(OR(NOT(ISNUMBER(I94)),NOT(ISNUMBER(J94))),"",IFERROR(J94-I94,""))</f>
        <v/>
      </c>
      <c r="L94" s="14" t="n"/>
      <c r="M94" s="14" t="n"/>
      <c r="N94" s="17">
        <f>IF(OR(C94="",M94=""),"",IF(OR(AND(L94="",M94="Planned"),AND(L94="Planned",OR(M94="Planned",M94="In Progress")),AND(L94="In Progress",OR(M94="In Progress",M94="Complete")),AND(L94="Complete",M94="Complete")),"Valid","Needs review"))</f>
        <v/>
      </c>
      <c r="O94" s="17">
        <f>IF(C94="","",IF(AND(ISNUMBER(F94),ISNUMBER(G94),ISNUMBER(I94),ISNUMBER(J94)),IF(AND(H94=0,K94=0),"Matches entered plan and actual values","Variance found"),IF(AND(ISNUMBER(F94),ISNUMBER(G94)),IF(H94=0,"Quantity matches entered values","Quantity variance found"),IF(AND(ISNUMBER(I94),ISNUMBER(J94)),IF(K94=0,"Time matches entered values","Time variance found"),""))))</f>
        <v/>
      </c>
      <c r="P94" s="17">
        <f>IF(C94="","",IF(OR(N94="Needs review",AND(ISNUMBER(H94),H94&lt;&gt;0),AND(ISNUMBER(K94),K94&lt;&gt;0)),"Open Exception",""))</f>
        <v/>
      </c>
      <c r="Q94" s="17">
        <f>IF(P94&lt;&gt;"Open Exception","",IF(N94="Needs review","Status progression needs review","")&amp;IF(AND(N94="Needs review",OR(AND(ISNUMBER(H94),H94&lt;&gt;0),AND(ISNUMBER(K94),K94&lt;&gt;0))),"; ","")&amp;IF(AND(ISNUMBER(H94),H94&lt;&gt;0),"Quantity variance","")&amp;IF(AND(ISNUMBER(H94),H94&lt;&gt;0,AND(ISNUMBER(K94),K94&lt;&gt;0)),"; ","")&amp;IF(AND(ISNUMBER(K94),K94&lt;&gt;0),"Time variance",""))</f>
        <v/>
      </c>
      <c r="R94" s="17">
        <f>IF(AND(B94&lt;&gt;"",C94&lt;&gt;"",D94&lt;&gt;"",E94&lt;&gt;"",M94&lt;&gt;""),"Included","")</f>
        <v/>
      </c>
      <c r="S94" s="12">
        <f>IF(R94="Included",COUNTIF($R$6:R94,"Included"),"")</f>
        <v/>
      </c>
      <c r="T94" s="12">
        <f>IF(P94="Open Exception",COUNTIF($P$6:P94,"Open Exception"),"")</f>
        <v/>
      </c>
    </row>
    <row r="95" ht="28" customHeight="1">
      <c r="A95" s="12">
        <f>IF(C95="","",ROW()-5)</f>
        <v/>
      </c>
      <c r="B95" s="13" t="n"/>
      <c r="C95" s="14" t="n"/>
      <c r="D95" s="14" t="n"/>
      <c r="E95" s="14" t="n"/>
      <c r="F95" s="22" t="n"/>
      <c r="G95" s="22" t="n"/>
      <c r="H95" s="23">
        <f>IF(OR(NOT(ISNUMBER(F95)),NOT(ISNUMBER(G95))),"",IFERROR(G95-F95,""))</f>
        <v/>
      </c>
      <c r="I95" s="22" t="n"/>
      <c r="J95" s="22" t="n"/>
      <c r="K95" s="23">
        <f>IF(OR(NOT(ISNUMBER(I95)),NOT(ISNUMBER(J95))),"",IFERROR(J95-I95,""))</f>
        <v/>
      </c>
      <c r="L95" s="14" t="n"/>
      <c r="M95" s="14" t="n"/>
      <c r="N95" s="17">
        <f>IF(OR(C95="",M95=""),"",IF(OR(AND(L95="",M95="Planned"),AND(L95="Planned",OR(M95="Planned",M95="In Progress")),AND(L95="In Progress",OR(M95="In Progress",M95="Complete")),AND(L95="Complete",M95="Complete")),"Valid","Needs review"))</f>
        <v/>
      </c>
      <c r="O95" s="17">
        <f>IF(C95="","",IF(AND(ISNUMBER(F95),ISNUMBER(G95),ISNUMBER(I95),ISNUMBER(J95)),IF(AND(H95=0,K95=0),"Matches entered plan and actual values","Variance found"),IF(AND(ISNUMBER(F95),ISNUMBER(G95)),IF(H95=0,"Quantity matches entered values","Quantity variance found"),IF(AND(ISNUMBER(I95),ISNUMBER(J95)),IF(K95=0,"Time matches entered values","Time variance found"),""))))</f>
        <v/>
      </c>
      <c r="P95" s="17">
        <f>IF(C95="","",IF(OR(N95="Needs review",AND(ISNUMBER(H95),H95&lt;&gt;0),AND(ISNUMBER(K95),K95&lt;&gt;0)),"Open Exception",""))</f>
        <v/>
      </c>
      <c r="Q95" s="17">
        <f>IF(P95&lt;&gt;"Open Exception","",IF(N95="Needs review","Status progression needs review","")&amp;IF(AND(N95="Needs review",OR(AND(ISNUMBER(H95),H95&lt;&gt;0),AND(ISNUMBER(K95),K95&lt;&gt;0))),"; ","")&amp;IF(AND(ISNUMBER(H95),H95&lt;&gt;0),"Quantity variance","")&amp;IF(AND(ISNUMBER(H95),H95&lt;&gt;0,AND(ISNUMBER(K95),K95&lt;&gt;0)),"; ","")&amp;IF(AND(ISNUMBER(K95),K95&lt;&gt;0),"Time variance",""))</f>
        <v/>
      </c>
      <c r="R95" s="17">
        <f>IF(AND(B95&lt;&gt;"",C95&lt;&gt;"",D95&lt;&gt;"",E95&lt;&gt;"",M95&lt;&gt;""),"Included","")</f>
        <v/>
      </c>
      <c r="S95" s="12">
        <f>IF(R95="Included",COUNTIF($R$6:R95,"Included"),"")</f>
        <v/>
      </c>
      <c r="T95" s="12">
        <f>IF(P95="Open Exception",COUNTIF($P$6:P95,"Open Exception"),"")</f>
        <v/>
      </c>
    </row>
    <row r="96" ht="28" customHeight="1">
      <c r="A96" s="12">
        <f>IF(C96="","",ROW()-5)</f>
        <v/>
      </c>
      <c r="B96" s="13" t="n"/>
      <c r="C96" s="14" t="n"/>
      <c r="D96" s="14" t="n"/>
      <c r="E96" s="14" t="n"/>
      <c r="F96" s="22" t="n"/>
      <c r="G96" s="22" t="n"/>
      <c r="H96" s="23">
        <f>IF(OR(NOT(ISNUMBER(F96)),NOT(ISNUMBER(G96))),"",IFERROR(G96-F96,""))</f>
        <v/>
      </c>
      <c r="I96" s="22" t="n"/>
      <c r="J96" s="22" t="n"/>
      <c r="K96" s="23">
        <f>IF(OR(NOT(ISNUMBER(I96)),NOT(ISNUMBER(J96))),"",IFERROR(J96-I96,""))</f>
        <v/>
      </c>
      <c r="L96" s="14" t="n"/>
      <c r="M96" s="14" t="n"/>
      <c r="N96" s="17">
        <f>IF(OR(C96="",M96=""),"",IF(OR(AND(L96="",M96="Planned"),AND(L96="Planned",OR(M96="Planned",M96="In Progress")),AND(L96="In Progress",OR(M96="In Progress",M96="Complete")),AND(L96="Complete",M96="Complete")),"Valid","Needs review"))</f>
        <v/>
      </c>
      <c r="O96" s="17">
        <f>IF(C96="","",IF(AND(ISNUMBER(F96),ISNUMBER(G96),ISNUMBER(I96),ISNUMBER(J96)),IF(AND(H96=0,K96=0),"Matches entered plan and actual values","Variance found"),IF(AND(ISNUMBER(F96),ISNUMBER(G96)),IF(H96=0,"Quantity matches entered values","Quantity variance found"),IF(AND(ISNUMBER(I96),ISNUMBER(J96)),IF(K96=0,"Time matches entered values","Time variance found"),""))))</f>
        <v/>
      </c>
      <c r="P96" s="17">
        <f>IF(C96="","",IF(OR(N96="Needs review",AND(ISNUMBER(H96),H96&lt;&gt;0),AND(ISNUMBER(K96),K96&lt;&gt;0)),"Open Exception",""))</f>
        <v/>
      </c>
      <c r="Q96" s="17">
        <f>IF(P96&lt;&gt;"Open Exception","",IF(N96="Needs review","Status progression needs review","")&amp;IF(AND(N96="Needs review",OR(AND(ISNUMBER(H96),H96&lt;&gt;0),AND(ISNUMBER(K96),K96&lt;&gt;0))),"; ","")&amp;IF(AND(ISNUMBER(H96),H96&lt;&gt;0),"Quantity variance","")&amp;IF(AND(ISNUMBER(H96),H96&lt;&gt;0,AND(ISNUMBER(K96),K96&lt;&gt;0)),"; ","")&amp;IF(AND(ISNUMBER(K96),K96&lt;&gt;0),"Time variance",""))</f>
        <v/>
      </c>
      <c r="R96" s="17">
        <f>IF(AND(B96&lt;&gt;"",C96&lt;&gt;"",D96&lt;&gt;"",E96&lt;&gt;"",M96&lt;&gt;""),"Included","")</f>
        <v/>
      </c>
      <c r="S96" s="12">
        <f>IF(R96="Included",COUNTIF($R$6:R96,"Included"),"")</f>
        <v/>
      </c>
      <c r="T96" s="12">
        <f>IF(P96="Open Exception",COUNTIF($P$6:P96,"Open Exception"),"")</f>
        <v/>
      </c>
    </row>
    <row r="97" ht="28" customHeight="1">
      <c r="A97" s="12">
        <f>IF(C97="","",ROW()-5)</f>
        <v/>
      </c>
      <c r="B97" s="13" t="n"/>
      <c r="C97" s="14" t="n"/>
      <c r="D97" s="14" t="n"/>
      <c r="E97" s="14" t="n"/>
      <c r="F97" s="22" t="n"/>
      <c r="G97" s="22" t="n"/>
      <c r="H97" s="23">
        <f>IF(OR(NOT(ISNUMBER(F97)),NOT(ISNUMBER(G97))),"",IFERROR(G97-F97,""))</f>
        <v/>
      </c>
      <c r="I97" s="22" t="n"/>
      <c r="J97" s="22" t="n"/>
      <c r="K97" s="23">
        <f>IF(OR(NOT(ISNUMBER(I97)),NOT(ISNUMBER(J97))),"",IFERROR(J97-I97,""))</f>
        <v/>
      </c>
      <c r="L97" s="14" t="n"/>
      <c r="M97" s="14" t="n"/>
      <c r="N97" s="17">
        <f>IF(OR(C97="",M97=""),"",IF(OR(AND(L97="",M97="Planned"),AND(L97="Planned",OR(M97="Planned",M97="In Progress")),AND(L97="In Progress",OR(M97="In Progress",M97="Complete")),AND(L97="Complete",M97="Complete")),"Valid","Needs review"))</f>
        <v/>
      </c>
      <c r="O97" s="17">
        <f>IF(C97="","",IF(AND(ISNUMBER(F97),ISNUMBER(G97),ISNUMBER(I97),ISNUMBER(J97)),IF(AND(H97=0,K97=0),"Matches entered plan and actual values","Variance found"),IF(AND(ISNUMBER(F97),ISNUMBER(G97)),IF(H97=0,"Quantity matches entered values","Quantity variance found"),IF(AND(ISNUMBER(I97),ISNUMBER(J97)),IF(K97=0,"Time matches entered values","Time variance found"),""))))</f>
        <v/>
      </c>
      <c r="P97" s="17">
        <f>IF(C97="","",IF(OR(N97="Needs review",AND(ISNUMBER(H97),H97&lt;&gt;0),AND(ISNUMBER(K97),K97&lt;&gt;0)),"Open Exception",""))</f>
        <v/>
      </c>
      <c r="Q97" s="17">
        <f>IF(P97&lt;&gt;"Open Exception","",IF(N97="Needs review","Status progression needs review","")&amp;IF(AND(N97="Needs review",OR(AND(ISNUMBER(H97),H97&lt;&gt;0),AND(ISNUMBER(K97),K97&lt;&gt;0))),"; ","")&amp;IF(AND(ISNUMBER(H97),H97&lt;&gt;0),"Quantity variance","")&amp;IF(AND(ISNUMBER(H97),H97&lt;&gt;0,AND(ISNUMBER(K97),K97&lt;&gt;0)),"; ","")&amp;IF(AND(ISNUMBER(K97),K97&lt;&gt;0),"Time variance",""))</f>
        <v/>
      </c>
      <c r="R97" s="17">
        <f>IF(AND(B97&lt;&gt;"",C97&lt;&gt;"",D97&lt;&gt;"",E97&lt;&gt;"",M97&lt;&gt;""),"Included","")</f>
        <v/>
      </c>
      <c r="S97" s="12">
        <f>IF(R97="Included",COUNTIF($R$6:R97,"Included"),"")</f>
        <v/>
      </c>
      <c r="T97" s="12">
        <f>IF(P97="Open Exception",COUNTIF($P$6:P97,"Open Exception"),"")</f>
        <v/>
      </c>
    </row>
    <row r="98" ht="28" customHeight="1">
      <c r="A98" s="12">
        <f>IF(C98="","",ROW()-5)</f>
        <v/>
      </c>
      <c r="B98" s="13" t="n"/>
      <c r="C98" s="14" t="n"/>
      <c r="D98" s="14" t="n"/>
      <c r="E98" s="14" t="n"/>
      <c r="F98" s="22" t="n"/>
      <c r="G98" s="22" t="n"/>
      <c r="H98" s="23">
        <f>IF(OR(NOT(ISNUMBER(F98)),NOT(ISNUMBER(G98))),"",IFERROR(G98-F98,""))</f>
        <v/>
      </c>
      <c r="I98" s="22" t="n"/>
      <c r="J98" s="22" t="n"/>
      <c r="K98" s="23">
        <f>IF(OR(NOT(ISNUMBER(I98)),NOT(ISNUMBER(J98))),"",IFERROR(J98-I98,""))</f>
        <v/>
      </c>
      <c r="L98" s="14" t="n"/>
      <c r="M98" s="14" t="n"/>
      <c r="N98" s="17">
        <f>IF(OR(C98="",M98=""),"",IF(OR(AND(L98="",M98="Planned"),AND(L98="Planned",OR(M98="Planned",M98="In Progress")),AND(L98="In Progress",OR(M98="In Progress",M98="Complete")),AND(L98="Complete",M98="Complete")),"Valid","Needs review"))</f>
        <v/>
      </c>
      <c r="O98" s="17">
        <f>IF(C98="","",IF(AND(ISNUMBER(F98),ISNUMBER(G98),ISNUMBER(I98),ISNUMBER(J98)),IF(AND(H98=0,K98=0),"Matches entered plan and actual values","Variance found"),IF(AND(ISNUMBER(F98),ISNUMBER(G98)),IF(H98=0,"Quantity matches entered values","Quantity variance found"),IF(AND(ISNUMBER(I98),ISNUMBER(J98)),IF(K98=0,"Time matches entered values","Time variance found"),""))))</f>
        <v/>
      </c>
      <c r="P98" s="17">
        <f>IF(C98="","",IF(OR(N98="Needs review",AND(ISNUMBER(H98),H98&lt;&gt;0),AND(ISNUMBER(K98),K98&lt;&gt;0)),"Open Exception",""))</f>
        <v/>
      </c>
      <c r="Q98" s="17">
        <f>IF(P98&lt;&gt;"Open Exception","",IF(N98="Needs review","Status progression needs review","")&amp;IF(AND(N98="Needs review",OR(AND(ISNUMBER(H98),H98&lt;&gt;0),AND(ISNUMBER(K98),K98&lt;&gt;0))),"; ","")&amp;IF(AND(ISNUMBER(H98),H98&lt;&gt;0),"Quantity variance","")&amp;IF(AND(ISNUMBER(H98),H98&lt;&gt;0,AND(ISNUMBER(K98),K98&lt;&gt;0)),"; ","")&amp;IF(AND(ISNUMBER(K98),K98&lt;&gt;0),"Time variance",""))</f>
        <v/>
      </c>
      <c r="R98" s="17">
        <f>IF(AND(B98&lt;&gt;"",C98&lt;&gt;"",D98&lt;&gt;"",E98&lt;&gt;"",M98&lt;&gt;""),"Included","")</f>
        <v/>
      </c>
      <c r="S98" s="12">
        <f>IF(R98="Included",COUNTIF($R$6:R98,"Included"),"")</f>
        <v/>
      </c>
      <c r="T98" s="12">
        <f>IF(P98="Open Exception",COUNTIF($P$6:P98,"Open Exception"),"")</f>
        <v/>
      </c>
    </row>
    <row r="99" ht="28" customHeight="1">
      <c r="A99" s="12">
        <f>IF(C99="","",ROW()-5)</f>
        <v/>
      </c>
      <c r="B99" s="13" t="n"/>
      <c r="C99" s="14" t="n"/>
      <c r="D99" s="14" t="n"/>
      <c r="E99" s="14" t="n"/>
      <c r="F99" s="22" t="n"/>
      <c r="G99" s="22" t="n"/>
      <c r="H99" s="23">
        <f>IF(OR(NOT(ISNUMBER(F99)),NOT(ISNUMBER(G99))),"",IFERROR(G99-F99,""))</f>
        <v/>
      </c>
      <c r="I99" s="22" t="n"/>
      <c r="J99" s="22" t="n"/>
      <c r="K99" s="23">
        <f>IF(OR(NOT(ISNUMBER(I99)),NOT(ISNUMBER(J99))),"",IFERROR(J99-I99,""))</f>
        <v/>
      </c>
      <c r="L99" s="14" t="n"/>
      <c r="M99" s="14" t="n"/>
      <c r="N99" s="17">
        <f>IF(OR(C99="",M99=""),"",IF(OR(AND(L99="",M99="Planned"),AND(L99="Planned",OR(M99="Planned",M99="In Progress")),AND(L99="In Progress",OR(M99="In Progress",M99="Complete")),AND(L99="Complete",M99="Complete")),"Valid","Needs review"))</f>
        <v/>
      </c>
      <c r="O99" s="17">
        <f>IF(C99="","",IF(AND(ISNUMBER(F99),ISNUMBER(G99),ISNUMBER(I99),ISNUMBER(J99)),IF(AND(H99=0,K99=0),"Matches entered plan and actual values","Variance found"),IF(AND(ISNUMBER(F99),ISNUMBER(G99)),IF(H99=0,"Quantity matches entered values","Quantity variance found"),IF(AND(ISNUMBER(I99),ISNUMBER(J99)),IF(K99=0,"Time matches entered values","Time variance found"),""))))</f>
        <v/>
      </c>
      <c r="P99" s="17">
        <f>IF(C99="","",IF(OR(N99="Needs review",AND(ISNUMBER(H99),H99&lt;&gt;0),AND(ISNUMBER(K99),K99&lt;&gt;0)),"Open Exception",""))</f>
        <v/>
      </c>
      <c r="Q99" s="17">
        <f>IF(P99&lt;&gt;"Open Exception","",IF(N99="Needs review","Status progression needs review","")&amp;IF(AND(N99="Needs review",OR(AND(ISNUMBER(H99),H99&lt;&gt;0),AND(ISNUMBER(K99),K99&lt;&gt;0))),"; ","")&amp;IF(AND(ISNUMBER(H99),H99&lt;&gt;0),"Quantity variance","")&amp;IF(AND(ISNUMBER(H99),H99&lt;&gt;0,AND(ISNUMBER(K99),K99&lt;&gt;0)),"; ","")&amp;IF(AND(ISNUMBER(K99),K99&lt;&gt;0),"Time variance",""))</f>
        <v/>
      </c>
      <c r="R99" s="17">
        <f>IF(AND(B99&lt;&gt;"",C99&lt;&gt;"",D99&lt;&gt;"",E99&lt;&gt;"",M99&lt;&gt;""),"Included","")</f>
        <v/>
      </c>
      <c r="S99" s="12">
        <f>IF(R99="Included",COUNTIF($R$6:R99,"Included"),"")</f>
        <v/>
      </c>
      <c r="T99" s="12">
        <f>IF(P99="Open Exception",COUNTIF($P$6:P99,"Open Exception"),"")</f>
        <v/>
      </c>
    </row>
    <row r="100" ht="28" customHeight="1">
      <c r="A100" s="12">
        <f>IF(C100="","",ROW()-5)</f>
        <v/>
      </c>
      <c r="B100" s="13" t="n"/>
      <c r="C100" s="14" t="n"/>
      <c r="D100" s="14" t="n"/>
      <c r="E100" s="14" t="n"/>
      <c r="F100" s="22" t="n"/>
      <c r="G100" s="22" t="n"/>
      <c r="H100" s="23">
        <f>IF(OR(NOT(ISNUMBER(F100)),NOT(ISNUMBER(G100))),"",IFERROR(G100-F100,""))</f>
        <v/>
      </c>
      <c r="I100" s="22" t="n"/>
      <c r="J100" s="22" t="n"/>
      <c r="K100" s="23">
        <f>IF(OR(NOT(ISNUMBER(I100)),NOT(ISNUMBER(J100))),"",IFERROR(J100-I100,""))</f>
        <v/>
      </c>
      <c r="L100" s="14" t="n"/>
      <c r="M100" s="14" t="n"/>
      <c r="N100" s="17">
        <f>IF(OR(C100="",M100=""),"",IF(OR(AND(L100="",M100="Planned"),AND(L100="Planned",OR(M100="Planned",M100="In Progress")),AND(L100="In Progress",OR(M100="In Progress",M100="Complete")),AND(L100="Complete",M100="Complete")),"Valid","Needs review"))</f>
        <v/>
      </c>
      <c r="O100" s="17">
        <f>IF(C100="","",IF(AND(ISNUMBER(F100),ISNUMBER(G100),ISNUMBER(I100),ISNUMBER(J100)),IF(AND(H100=0,K100=0),"Matches entered plan and actual values","Variance found"),IF(AND(ISNUMBER(F100),ISNUMBER(G100)),IF(H100=0,"Quantity matches entered values","Quantity variance found"),IF(AND(ISNUMBER(I100),ISNUMBER(J100)),IF(K100=0,"Time matches entered values","Time variance found"),""))))</f>
        <v/>
      </c>
      <c r="P100" s="17">
        <f>IF(C100="","",IF(OR(N100="Needs review",AND(ISNUMBER(H100),H100&lt;&gt;0),AND(ISNUMBER(K100),K100&lt;&gt;0)),"Open Exception",""))</f>
        <v/>
      </c>
      <c r="Q100" s="17">
        <f>IF(P100&lt;&gt;"Open Exception","",IF(N100="Needs review","Status progression needs review","")&amp;IF(AND(N100="Needs review",OR(AND(ISNUMBER(H100),H100&lt;&gt;0),AND(ISNUMBER(K100),K100&lt;&gt;0))),"; ","")&amp;IF(AND(ISNUMBER(H100),H100&lt;&gt;0),"Quantity variance","")&amp;IF(AND(ISNUMBER(H100),H100&lt;&gt;0,AND(ISNUMBER(K100),K100&lt;&gt;0)),"; ","")&amp;IF(AND(ISNUMBER(K100),K100&lt;&gt;0),"Time variance",""))</f>
        <v/>
      </c>
      <c r="R100" s="17">
        <f>IF(AND(B100&lt;&gt;"",C100&lt;&gt;"",D100&lt;&gt;"",E100&lt;&gt;"",M100&lt;&gt;""),"Included","")</f>
        <v/>
      </c>
      <c r="S100" s="12">
        <f>IF(R100="Included",COUNTIF($R$6:R100,"Included"),"")</f>
        <v/>
      </c>
      <c r="T100" s="12">
        <f>IF(P100="Open Exception",COUNTIF($P$6:P100,"Open Exception"),"")</f>
        <v/>
      </c>
    </row>
    <row r="101" ht="28" customHeight="1">
      <c r="A101" s="12">
        <f>IF(C101="","",ROW()-5)</f>
        <v/>
      </c>
      <c r="B101" s="13" t="n"/>
      <c r="C101" s="14" t="n"/>
      <c r="D101" s="14" t="n"/>
      <c r="E101" s="14" t="n"/>
      <c r="F101" s="22" t="n"/>
      <c r="G101" s="22" t="n"/>
      <c r="H101" s="23">
        <f>IF(OR(NOT(ISNUMBER(F101)),NOT(ISNUMBER(G101))),"",IFERROR(G101-F101,""))</f>
        <v/>
      </c>
      <c r="I101" s="22" t="n"/>
      <c r="J101" s="22" t="n"/>
      <c r="K101" s="23">
        <f>IF(OR(NOT(ISNUMBER(I101)),NOT(ISNUMBER(J101))),"",IFERROR(J101-I101,""))</f>
        <v/>
      </c>
      <c r="L101" s="14" t="n"/>
      <c r="M101" s="14" t="n"/>
      <c r="N101" s="17">
        <f>IF(OR(C101="",M101=""),"",IF(OR(AND(L101="",M101="Planned"),AND(L101="Planned",OR(M101="Planned",M101="In Progress")),AND(L101="In Progress",OR(M101="In Progress",M101="Complete")),AND(L101="Complete",M101="Complete")),"Valid","Needs review"))</f>
        <v/>
      </c>
      <c r="O101" s="17">
        <f>IF(C101="","",IF(AND(ISNUMBER(F101),ISNUMBER(G101),ISNUMBER(I101),ISNUMBER(J101)),IF(AND(H101=0,K101=0),"Matches entered plan and actual values","Variance found"),IF(AND(ISNUMBER(F101),ISNUMBER(G101)),IF(H101=0,"Quantity matches entered values","Quantity variance found"),IF(AND(ISNUMBER(I101),ISNUMBER(J101)),IF(K101=0,"Time matches entered values","Time variance found"),""))))</f>
        <v/>
      </c>
      <c r="P101" s="17">
        <f>IF(C101="","",IF(OR(N101="Needs review",AND(ISNUMBER(H101),H101&lt;&gt;0),AND(ISNUMBER(K101),K101&lt;&gt;0)),"Open Exception",""))</f>
        <v/>
      </c>
      <c r="Q101" s="17">
        <f>IF(P101&lt;&gt;"Open Exception","",IF(N101="Needs review","Status progression needs review","")&amp;IF(AND(N101="Needs review",OR(AND(ISNUMBER(H101),H101&lt;&gt;0),AND(ISNUMBER(K101),K101&lt;&gt;0))),"; ","")&amp;IF(AND(ISNUMBER(H101),H101&lt;&gt;0),"Quantity variance","")&amp;IF(AND(ISNUMBER(H101),H101&lt;&gt;0,AND(ISNUMBER(K101),K101&lt;&gt;0)),"; ","")&amp;IF(AND(ISNUMBER(K101),K101&lt;&gt;0),"Time variance",""))</f>
        <v/>
      </c>
      <c r="R101" s="17">
        <f>IF(AND(B101&lt;&gt;"",C101&lt;&gt;"",D101&lt;&gt;"",E101&lt;&gt;"",M101&lt;&gt;""),"Included","")</f>
        <v/>
      </c>
      <c r="S101" s="12">
        <f>IF(R101="Included",COUNTIF($R$6:R101,"Included"),"")</f>
        <v/>
      </c>
      <c r="T101" s="12">
        <f>IF(P101="Open Exception",COUNTIF($P$6:P101,"Open Exception"),"")</f>
        <v/>
      </c>
    </row>
    <row r="102" ht="28" customHeight="1">
      <c r="A102" s="12">
        <f>IF(C102="","",ROW()-5)</f>
        <v/>
      </c>
      <c r="B102" s="13" t="n"/>
      <c r="C102" s="14" t="n"/>
      <c r="D102" s="14" t="n"/>
      <c r="E102" s="14" t="n"/>
      <c r="F102" s="22" t="n"/>
      <c r="G102" s="22" t="n"/>
      <c r="H102" s="23">
        <f>IF(OR(NOT(ISNUMBER(F102)),NOT(ISNUMBER(G102))),"",IFERROR(G102-F102,""))</f>
        <v/>
      </c>
      <c r="I102" s="22" t="n"/>
      <c r="J102" s="22" t="n"/>
      <c r="K102" s="23">
        <f>IF(OR(NOT(ISNUMBER(I102)),NOT(ISNUMBER(J102))),"",IFERROR(J102-I102,""))</f>
        <v/>
      </c>
      <c r="L102" s="14" t="n"/>
      <c r="M102" s="14" t="n"/>
      <c r="N102" s="17">
        <f>IF(OR(C102="",M102=""),"",IF(OR(AND(L102="",M102="Planned"),AND(L102="Planned",OR(M102="Planned",M102="In Progress")),AND(L102="In Progress",OR(M102="In Progress",M102="Complete")),AND(L102="Complete",M102="Complete")),"Valid","Needs review"))</f>
        <v/>
      </c>
      <c r="O102" s="17">
        <f>IF(C102="","",IF(AND(ISNUMBER(F102),ISNUMBER(G102),ISNUMBER(I102),ISNUMBER(J102)),IF(AND(H102=0,K102=0),"Matches entered plan and actual values","Variance found"),IF(AND(ISNUMBER(F102),ISNUMBER(G102)),IF(H102=0,"Quantity matches entered values","Quantity variance found"),IF(AND(ISNUMBER(I102),ISNUMBER(J102)),IF(K102=0,"Time matches entered values","Time variance found"),""))))</f>
        <v/>
      </c>
      <c r="P102" s="17">
        <f>IF(C102="","",IF(OR(N102="Needs review",AND(ISNUMBER(H102),H102&lt;&gt;0),AND(ISNUMBER(K102),K102&lt;&gt;0)),"Open Exception",""))</f>
        <v/>
      </c>
      <c r="Q102" s="17">
        <f>IF(P102&lt;&gt;"Open Exception","",IF(N102="Needs review","Status progression needs review","")&amp;IF(AND(N102="Needs review",OR(AND(ISNUMBER(H102),H102&lt;&gt;0),AND(ISNUMBER(K102),K102&lt;&gt;0))),"; ","")&amp;IF(AND(ISNUMBER(H102),H102&lt;&gt;0),"Quantity variance","")&amp;IF(AND(ISNUMBER(H102),H102&lt;&gt;0,AND(ISNUMBER(K102),K102&lt;&gt;0)),"; ","")&amp;IF(AND(ISNUMBER(K102),K102&lt;&gt;0),"Time variance",""))</f>
        <v/>
      </c>
      <c r="R102" s="17">
        <f>IF(AND(B102&lt;&gt;"",C102&lt;&gt;"",D102&lt;&gt;"",E102&lt;&gt;"",M102&lt;&gt;""),"Included","")</f>
        <v/>
      </c>
      <c r="S102" s="12">
        <f>IF(R102="Included",COUNTIF($R$6:R102,"Included"),"")</f>
        <v/>
      </c>
      <c r="T102" s="12">
        <f>IF(P102="Open Exception",COUNTIF($P$6:P102,"Open Exception"),"")</f>
        <v/>
      </c>
    </row>
    <row r="103" ht="28" customHeight="1">
      <c r="A103" s="12">
        <f>IF(C103="","",ROW()-5)</f>
        <v/>
      </c>
      <c r="B103" s="13" t="n"/>
      <c r="C103" s="14" t="n"/>
      <c r="D103" s="14" t="n"/>
      <c r="E103" s="14" t="n"/>
      <c r="F103" s="22" t="n"/>
      <c r="G103" s="22" t="n"/>
      <c r="H103" s="23">
        <f>IF(OR(NOT(ISNUMBER(F103)),NOT(ISNUMBER(G103))),"",IFERROR(G103-F103,""))</f>
        <v/>
      </c>
      <c r="I103" s="22" t="n"/>
      <c r="J103" s="22" t="n"/>
      <c r="K103" s="23">
        <f>IF(OR(NOT(ISNUMBER(I103)),NOT(ISNUMBER(J103))),"",IFERROR(J103-I103,""))</f>
        <v/>
      </c>
      <c r="L103" s="14" t="n"/>
      <c r="M103" s="14" t="n"/>
      <c r="N103" s="17">
        <f>IF(OR(C103="",M103=""),"",IF(OR(AND(L103="",M103="Planned"),AND(L103="Planned",OR(M103="Planned",M103="In Progress")),AND(L103="In Progress",OR(M103="In Progress",M103="Complete")),AND(L103="Complete",M103="Complete")),"Valid","Needs review"))</f>
        <v/>
      </c>
      <c r="O103" s="17">
        <f>IF(C103="","",IF(AND(ISNUMBER(F103),ISNUMBER(G103),ISNUMBER(I103),ISNUMBER(J103)),IF(AND(H103=0,K103=0),"Matches entered plan and actual values","Variance found"),IF(AND(ISNUMBER(F103),ISNUMBER(G103)),IF(H103=0,"Quantity matches entered values","Quantity variance found"),IF(AND(ISNUMBER(I103),ISNUMBER(J103)),IF(K103=0,"Time matches entered values","Time variance found"),""))))</f>
        <v/>
      </c>
      <c r="P103" s="17">
        <f>IF(C103="","",IF(OR(N103="Needs review",AND(ISNUMBER(H103),H103&lt;&gt;0),AND(ISNUMBER(K103),K103&lt;&gt;0)),"Open Exception",""))</f>
        <v/>
      </c>
      <c r="Q103" s="17">
        <f>IF(P103&lt;&gt;"Open Exception","",IF(N103="Needs review","Status progression needs review","")&amp;IF(AND(N103="Needs review",OR(AND(ISNUMBER(H103),H103&lt;&gt;0),AND(ISNUMBER(K103),K103&lt;&gt;0))),"; ","")&amp;IF(AND(ISNUMBER(H103),H103&lt;&gt;0),"Quantity variance","")&amp;IF(AND(ISNUMBER(H103),H103&lt;&gt;0,AND(ISNUMBER(K103),K103&lt;&gt;0)),"; ","")&amp;IF(AND(ISNUMBER(K103),K103&lt;&gt;0),"Time variance",""))</f>
        <v/>
      </c>
      <c r="R103" s="17">
        <f>IF(AND(B103&lt;&gt;"",C103&lt;&gt;"",D103&lt;&gt;"",E103&lt;&gt;"",M103&lt;&gt;""),"Included","")</f>
        <v/>
      </c>
      <c r="S103" s="12">
        <f>IF(R103="Included",COUNTIF($R$6:R103,"Included"),"")</f>
        <v/>
      </c>
      <c r="T103" s="12">
        <f>IF(P103="Open Exception",COUNTIF($P$6:P103,"Open Exception"),"")</f>
        <v/>
      </c>
    </row>
    <row r="104" ht="28" customHeight="1">
      <c r="A104" s="12">
        <f>IF(C104="","",ROW()-5)</f>
        <v/>
      </c>
      <c r="B104" s="13" t="n"/>
      <c r="C104" s="14" t="n"/>
      <c r="D104" s="14" t="n"/>
      <c r="E104" s="14" t="n"/>
      <c r="F104" s="22" t="n"/>
      <c r="G104" s="22" t="n"/>
      <c r="H104" s="23">
        <f>IF(OR(NOT(ISNUMBER(F104)),NOT(ISNUMBER(G104))),"",IFERROR(G104-F104,""))</f>
        <v/>
      </c>
      <c r="I104" s="22" t="n"/>
      <c r="J104" s="22" t="n"/>
      <c r="K104" s="23">
        <f>IF(OR(NOT(ISNUMBER(I104)),NOT(ISNUMBER(J104))),"",IFERROR(J104-I104,""))</f>
        <v/>
      </c>
      <c r="L104" s="14" t="n"/>
      <c r="M104" s="14" t="n"/>
      <c r="N104" s="17">
        <f>IF(OR(C104="",M104=""),"",IF(OR(AND(L104="",M104="Planned"),AND(L104="Planned",OR(M104="Planned",M104="In Progress")),AND(L104="In Progress",OR(M104="In Progress",M104="Complete")),AND(L104="Complete",M104="Complete")),"Valid","Needs review"))</f>
        <v/>
      </c>
      <c r="O104" s="17">
        <f>IF(C104="","",IF(AND(ISNUMBER(F104),ISNUMBER(G104),ISNUMBER(I104),ISNUMBER(J104)),IF(AND(H104=0,K104=0),"Matches entered plan and actual values","Variance found"),IF(AND(ISNUMBER(F104),ISNUMBER(G104)),IF(H104=0,"Quantity matches entered values","Quantity variance found"),IF(AND(ISNUMBER(I104),ISNUMBER(J104)),IF(K104=0,"Time matches entered values","Time variance found"),""))))</f>
        <v/>
      </c>
      <c r="P104" s="17">
        <f>IF(C104="","",IF(OR(N104="Needs review",AND(ISNUMBER(H104),H104&lt;&gt;0),AND(ISNUMBER(K104),K104&lt;&gt;0)),"Open Exception",""))</f>
        <v/>
      </c>
      <c r="Q104" s="17">
        <f>IF(P104&lt;&gt;"Open Exception","",IF(N104="Needs review","Status progression needs review","")&amp;IF(AND(N104="Needs review",OR(AND(ISNUMBER(H104),H104&lt;&gt;0),AND(ISNUMBER(K104),K104&lt;&gt;0))),"; ","")&amp;IF(AND(ISNUMBER(H104),H104&lt;&gt;0),"Quantity variance","")&amp;IF(AND(ISNUMBER(H104),H104&lt;&gt;0,AND(ISNUMBER(K104),K104&lt;&gt;0)),"; ","")&amp;IF(AND(ISNUMBER(K104),K104&lt;&gt;0),"Time variance",""))</f>
        <v/>
      </c>
      <c r="R104" s="17">
        <f>IF(AND(B104&lt;&gt;"",C104&lt;&gt;"",D104&lt;&gt;"",E104&lt;&gt;"",M104&lt;&gt;""),"Included","")</f>
        <v/>
      </c>
      <c r="S104" s="12">
        <f>IF(R104="Included",COUNTIF($R$6:R104,"Included"),"")</f>
        <v/>
      </c>
      <c r="T104" s="12">
        <f>IF(P104="Open Exception",COUNTIF($P$6:P104,"Open Exception"),"")</f>
        <v/>
      </c>
    </row>
    <row r="105" ht="28" customHeight="1">
      <c r="A105" s="12">
        <f>IF(C105="","",ROW()-5)</f>
        <v/>
      </c>
      <c r="B105" s="13" t="n"/>
      <c r="C105" s="14" t="n"/>
      <c r="D105" s="14" t="n"/>
      <c r="E105" s="14" t="n"/>
      <c r="F105" s="22" t="n"/>
      <c r="G105" s="22" t="n"/>
      <c r="H105" s="23">
        <f>IF(OR(NOT(ISNUMBER(F105)),NOT(ISNUMBER(G105))),"",IFERROR(G105-F105,""))</f>
        <v/>
      </c>
      <c r="I105" s="22" t="n"/>
      <c r="J105" s="22" t="n"/>
      <c r="K105" s="23">
        <f>IF(OR(NOT(ISNUMBER(I105)),NOT(ISNUMBER(J105))),"",IFERROR(J105-I105,""))</f>
        <v/>
      </c>
      <c r="L105" s="14" t="n"/>
      <c r="M105" s="14" t="n"/>
      <c r="N105" s="17">
        <f>IF(OR(C105="",M105=""),"",IF(OR(AND(L105="",M105="Planned"),AND(L105="Planned",OR(M105="Planned",M105="In Progress")),AND(L105="In Progress",OR(M105="In Progress",M105="Complete")),AND(L105="Complete",M105="Complete")),"Valid","Needs review"))</f>
        <v/>
      </c>
      <c r="O105" s="17">
        <f>IF(C105="","",IF(AND(ISNUMBER(F105),ISNUMBER(G105),ISNUMBER(I105),ISNUMBER(J105)),IF(AND(H105=0,K105=0),"Matches entered plan and actual values","Variance found"),IF(AND(ISNUMBER(F105),ISNUMBER(G105)),IF(H105=0,"Quantity matches entered values","Quantity variance found"),IF(AND(ISNUMBER(I105),ISNUMBER(J105)),IF(K105=0,"Time matches entered values","Time variance found"),""))))</f>
        <v/>
      </c>
      <c r="P105" s="17">
        <f>IF(C105="","",IF(OR(N105="Needs review",AND(ISNUMBER(H105),H105&lt;&gt;0),AND(ISNUMBER(K105),K105&lt;&gt;0)),"Open Exception",""))</f>
        <v/>
      </c>
      <c r="Q105" s="17">
        <f>IF(P105&lt;&gt;"Open Exception","",IF(N105="Needs review","Status progression needs review","")&amp;IF(AND(N105="Needs review",OR(AND(ISNUMBER(H105),H105&lt;&gt;0),AND(ISNUMBER(K105),K105&lt;&gt;0))),"; ","")&amp;IF(AND(ISNUMBER(H105),H105&lt;&gt;0),"Quantity variance","")&amp;IF(AND(ISNUMBER(H105),H105&lt;&gt;0,AND(ISNUMBER(K105),K105&lt;&gt;0)),"; ","")&amp;IF(AND(ISNUMBER(K105),K105&lt;&gt;0),"Time variance",""))</f>
        <v/>
      </c>
      <c r="R105" s="17">
        <f>IF(AND(B105&lt;&gt;"",C105&lt;&gt;"",D105&lt;&gt;"",E105&lt;&gt;"",M105&lt;&gt;""),"Included","")</f>
        <v/>
      </c>
      <c r="S105" s="12">
        <f>IF(R105="Included",COUNTIF($R$6:R105,"Included"),"")</f>
        <v/>
      </c>
      <c r="T105" s="12">
        <f>IF(P105="Open Exception",COUNTIF($P$6:P105,"Open Exception"),"")</f>
        <v/>
      </c>
    </row>
  </sheetData>
  <autoFilter ref="A5:T105"/>
  <mergeCells count="3">
    <mergeCell ref="A1:T1"/>
    <mergeCell ref="A2:T2"/>
    <mergeCell ref="A3:T3"/>
  </mergeCells>
  <conditionalFormatting sqref="N6:N105">
    <cfRule type="expression" priority="1" dxfId="1">
      <formula>N6="Valid"</formula>
    </cfRule>
    <cfRule type="expression" priority="2" dxfId="0">
      <formula>N6="Needs review"</formula>
    </cfRule>
  </conditionalFormatting>
  <conditionalFormatting sqref="P6:Q105">
    <cfRule type="expression" priority="3" dxfId="0">
      <formula>$P6="Open Exception"</formula>
    </cfRule>
  </conditionalFormatting>
  <conditionalFormatting sqref="H6:H105">
    <cfRule type="expression" priority="4" dxfId="0">
      <formula>AND(ISNUMBER(H6),H6&lt;&gt;0)</formula>
    </cfRule>
  </conditionalFormatting>
  <conditionalFormatting sqref="K6:K105">
    <cfRule type="expression" priority="5" dxfId="0">
      <formula>AND(ISNUMBER(K6),K6&lt;&gt;0)</formula>
    </cfRule>
  </conditionalFormatting>
  <conditionalFormatting sqref="R6:R105">
    <cfRule type="expression" priority="6" dxfId="1">
      <formula>R6="Included"</formula>
    </cfRule>
  </conditionalFormatting>
  <dataValidations count="3">
    <dataValidation sqref="F6:G105" showErrorMessage="1" showInputMessage="1" allowBlank="1" errorTitle="Numeric entry needed" error="Enter a numeric quantity or time value, or leave the cell blank." type="custom" errorStyle="stop">
      <formula1>=OR(F6="",ISNUMBER(F6))</formula1>
    </dataValidation>
    <dataValidation sqref="I6:J105" showErrorMessage="1" showInputMessage="1" allowBlank="1" errorTitle="Numeric entry needed" error="Enter a numeric quantity or time value, or leave the cell blank." type="custom" errorStyle="stop">
      <formula1>=OR(I6="",ISNUMBER(I6))</formula1>
    </dataValidation>
    <dataValidation sqref="L6:M105" showErrorMessage="1" showInputMessage="1" allowBlank="1" errorTitle="Choose a status" error="Choose Planned, In Progress, or Complete." type="list" errorStyle="stop">
      <formula1>"Planned,In Progress,Complete"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105"/>
  <sheetViews>
    <sheetView showGridLines="0" workbookViewId="0">
      <pane ySplit="5" topLeftCell="A6" activePane="bottomLeft" state="frozen"/>
      <selection pane="bottomLeft" activeCell="A1" sqref="A1"/>
    </sheetView>
  </sheetViews>
  <sheetFormatPr baseColWidth="8" defaultRowHeight="15"/>
  <cols>
    <col width="13" customWidth="1" min="1" max="1"/>
    <col width="16" customWidth="1" min="2" max="2"/>
    <col width="17" customWidth="1" min="3" max="3"/>
    <col width="24" customWidth="1" min="4" max="4"/>
    <col width="28" customWidth="1" min="5" max="5"/>
    <col width="21" customWidth="1" min="6" max="6"/>
    <col width="18" customWidth="1" min="7" max="7"/>
    <col width="18" customWidth="1" min="8" max="8"/>
    <col width="19" customWidth="1" min="9" max="9"/>
    <col width="18" customWidth="1" min="10" max="10"/>
    <col width="18" customWidth="1" min="11" max="11"/>
    <col width="19" customWidth="1" min="12" max="12"/>
    <col width="16" customWidth="1" min="13" max="13"/>
    <col width="16" customWidth="1" min="14" max="14"/>
    <col width="23" customWidth="1" min="15" max="15"/>
    <col width="31" customWidth="1" min="16" max="16"/>
    <col width="17" customWidth="1" min="17" max="17"/>
    <col width="31" customWidth="1" min="18" max="18"/>
  </cols>
  <sheetData>
    <row r="1" ht="26" customHeight="1">
      <c r="A1" s="1" t="inlineStr">
        <is>
          <t>Execution Register</t>
        </is>
      </c>
      <c r="B1" s="20" t="n"/>
      <c r="C1" s="20" t="n"/>
      <c r="D1" s="20" t="n"/>
      <c r="E1" s="20" t="n"/>
      <c r="F1" s="20" t="n"/>
      <c r="G1" s="20" t="n"/>
      <c r="H1" s="20" t="n"/>
      <c r="I1" s="20" t="n"/>
      <c r="J1" s="20" t="n"/>
      <c r="K1" s="20" t="n"/>
      <c r="L1" s="20" t="n"/>
      <c r="M1" s="20" t="n"/>
      <c r="N1" s="20" t="n"/>
      <c r="O1" s="20" t="n"/>
      <c r="P1" s="20" t="n"/>
      <c r="Q1" s="20" t="n"/>
      <c r="R1" s="21" t="n"/>
    </row>
    <row r="2" ht="24" customHeight="1">
      <c r="A2" s="3" t="inlineStr">
        <is>
          <t>This output lists Station Plan records marked Included. Return to Station Plan to enter or change information.</t>
        </is>
      </c>
      <c r="B2" s="20" t="n"/>
      <c r="C2" s="20" t="n"/>
      <c r="D2" s="20" t="n"/>
      <c r="E2" s="20" t="n"/>
      <c r="F2" s="20" t="n"/>
      <c r="G2" s="20" t="n"/>
      <c r="H2" s="20" t="n"/>
      <c r="I2" s="20" t="n"/>
      <c r="J2" s="20" t="n"/>
      <c r="K2" s="20" t="n"/>
      <c r="L2" s="20" t="n"/>
      <c r="M2" s="20" t="n"/>
      <c r="N2" s="20" t="n"/>
      <c r="O2" s="20" t="n"/>
      <c r="P2" s="20" t="n"/>
      <c r="Q2" s="20" t="n"/>
      <c r="R2" s="21" t="n"/>
    </row>
    <row r="3" ht="22" customHeight="1">
      <c r="A3" s="3" t="inlineStr">
        <is>
          <t>Open Exception and Exception Detail values identify current status progression or planned-versus-actual differences.</t>
        </is>
      </c>
      <c r="B3" s="20" t="n"/>
      <c r="C3" s="20" t="n"/>
      <c r="D3" s="20" t="n"/>
      <c r="E3" s="20" t="n"/>
      <c r="F3" s="20" t="n"/>
      <c r="G3" s="20" t="n"/>
      <c r="H3" s="20" t="n"/>
      <c r="I3" s="20" t="n"/>
      <c r="J3" s="20" t="n"/>
      <c r="K3" s="20" t="n"/>
      <c r="L3" s="20" t="n"/>
      <c r="M3" s="20" t="n"/>
      <c r="N3" s="20" t="n"/>
      <c r="O3" s="20" t="n"/>
      <c r="P3" s="20" t="n"/>
      <c r="Q3" s="20" t="n"/>
      <c r="R3" s="21" t="n"/>
    </row>
    <row r="5" ht="34" customHeight="1">
      <c r="A5" s="8" t="inlineStr">
        <is>
          <t>Register No.</t>
        </is>
      </c>
      <c r="B5" s="8" t="inlineStr">
        <is>
          <t>Source Record No.</t>
        </is>
      </c>
      <c r="C5" s="8" t="inlineStr">
        <is>
          <t>Reporting Period</t>
        </is>
      </c>
      <c r="D5" s="8" t="inlineStr">
        <is>
          <t>Assembly Station Identifier</t>
        </is>
      </c>
      <c r="E5" s="8" t="inlineStr">
        <is>
          <t>Owner or Responsible Role</t>
        </is>
      </c>
      <c r="F5" s="8" t="inlineStr">
        <is>
          <t>Work Order or Run ID</t>
        </is>
      </c>
      <c r="G5" s="8" t="inlineStr">
        <is>
          <t>Planned Quantity (units)</t>
        </is>
      </c>
      <c r="H5" s="8" t="inlineStr">
        <is>
          <t>Actual Quantity (units)</t>
        </is>
      </c>
      <c r="I5" s="8" t="inlineStr">
        <is>
          <t>Quantity Variance (units)</t>
        </is>
      </c>
      <c r="J5" s="8" t="inlineStr">
        <is>
          <t>Planned Time (minutes)</t>
        </is>
      </c>
      <c r="K5" s="8" t="inlineStr">
        <is>
          <t>Actual Time (minutes)</t>
        </is>
      </c>
      <c r="L5" s="8" t="inlineStr">
        <is>
          <t>Time Variance (minutes)</t>
        </is>
      </c>
      <c r="M5" s="8" t="inlineStr">
        <is>
          <t>Previous Status</t>
        </is>
      </c>
      <c r="N5" s="8" t="inlineStr">
        <is>
          <t>Current Status</t>
        </is>
      </c>
      <c r="O5" s="8" t="inlineStr">
        <is>
          <t>Status Progression Check</t>
        </is>
      </c>
      <c r="P5" s="8" t="inlineStr">
        <is>
          <t>Planned-versus-Actual Check</t>
        </is>
      </c>
      <c r="Q5" s="8" t="inlineStr">
        <is>
          <t>Open Exception</t>
        </is>
      </c>
      <c r="R5" s="8" t="inlineStr">
        <is>
          <t>Exception Detail</t>
        </is>
      </c>
    </row>
    <row r="6" ht="28" customHeight="1">
      <c r="A6" s="9">
        <f>IF(ROWS($A$6:A6)&lt;=COUNTIF('Station Plan'!$R$6:$R$105,"Included"),ROWS($A$6:A6),"")</f>
        <v/>
      </c>
      <c r="B6" s="9">
        <f>IF($A6="","",IFERROR(INDEX('Station Plan'!$A$6:$A$105,MATCH($A6,'Station Plan'!$S$6:$S$105,0)),""))</f>
        <v/>
      </c>
      <c r="C6" s="11">
        <f>IF($A6="","",IFERROR(INDEX('Station Plan'!$B$6:$B$105,MATCH($A6,'Station Plan'!$S$6:$S$105,0)),""))</f>
        <v/>
      </c>
      <c r="D6" s="10">
        <f>IF($A6="","",IFERROR(INDEX('Station Plan'!$C$6:$C$105,MATCH($A6,'Station Plan'!$S$6:$S$105,0)),""))</f>
        <v/>
      </c>
      <c r="E6" s="10">
        <f>IF($A6="","",IFERROR(INDEX('Station Plan'!$D$6:$D$105,MATCH($A6,'Station Plan'!$S$6:$S$105,0)),""))</f>
        <v/>
      </c>
      <c r="F6" s="10">
        <f>IF($A6="","",IFERROR(INDEX('Station Plan'!$E$6:$E$105,MATCH($A6,'Station Plan'!$S$6:$S$105,0)),""))</f>
        <v/>
      </c>
      <c r="G6" s="24">
        <f>IF($A6="","",IFERROR(INDEX('Station Plan'!$F$6:$F$105,MATCH($A6,'Station Plan'!$S$6:$S$105,0)),""))</f>
        <v/>
      </c>
      <c r="H6" s="24">
        <f>IF($A6="","",IFERROR(INDEX('Station Plan'!$G$6:$G$105,MATCH($A6,'Station Plan'!$S$6:$S$105,0)),""))</f>
        <v/>
      </c>
      <c r="I6" s="24">
        <f>IF($A6="","",IFERROR(INDEX('Station Plan'!$H$6:$H$105,MATCH($A6,'Station Plan'!$S$6:$S$105,0)),""))</f>
        <v/>
      </c>
      <c r="J6" s="24">
        <f>IF($A6="","",IFERROR(INDEX('Station Plan'!$I$6:$I$105,MATCH($A6,'Station Plan'!$S$6:$S$105,0)),""))</f>
        <v/>
      </c>
      <c r="K6" s="24">
        <f>IF($A6="","",IFERROR(INDEX('Station Plan'!$J$6:$J$105,MATCH($A6,'Station Plan'!$S$6:$S$105,0)),""))</f>
        <v/>
      </c>
      <c r="L6" s="24">
        <f>IF($A6="","",IFERROR(INDEX('Station Plan'!$K$6:$K$105,MATCH($A6,'Station Plan'!$S$6:$S$105,0)),""))</f>
        <v/>
      </c>
      <c r="M6" s="10">
        <f>IF($A6="","",IFERROR(INDEX('Station Plan'!$L$6:$L$105,MATCH($A6,'Station Plan'!$S$6:$S$105,0)),""))</f>
        <v/>
      </c>
      <c r="N6" s="10">
        <f>IF($A6="","",IFERROR(INDEX('Station Plan'!$M$6:$M$105,MATCH($A6,'Station Plan'!$S$6:$S$105,0)),""))</f>
        <v/>
      </c>
      <c r="O6" s="10">
        <f>IF($A6="","",IFERROR(INDEX('Station Plan'!$N$6:$N$105,MATCH($A6,'Station Plan'!$S$6:$S$105,0)),""))</f>
        <v/>
      </c>
      <c r="P6" s="10">
        <f>IF($A6="","",IFERROR(INDEX('Station Plan'!$O$6:$O$105,MATCH($A6,'Station Plan'!$S$6:$S$105,0)),""))</f>
        <v/>
      </c>
      <c r="Q6" s="10">
        <f>IF($A6="","",IFERROR(INDEX('Station Plan'!$P$6:$P$105,MATCH($A6,'Station Plan'!$S$6:$S$105,0)),""))</f>
        <v/>
      </c>
      <c r="R6" s="10">
        <f>IF($A6="","",IFERROR(INDEX('Station Plan'!$Q$6:$Q$105,MATCH($A6,'Station Plan'!$S$6:$S$105,0)),""))</f>
        <v/>
      </c>
    </row>
    <row r="7" ht="28" customHeight="1">
      <c r="A7" s="9">
        <f>IF(ROWS($A$6:A7)&lt;=COUNTIF('Station Plan'!$R$6:$R$105,"Included"),ROWS($A$6:A7),"")</f>
        <v/>
      </c>
      <c r="B7" s="9">
        <f>IF($A7="","",IFERROR(INDEX('Station Plan'!$A$6:$A$105,MATCH($A7,'Station Plan'!$S$6:$S$105,0)),""))</f>
        <v/>
      </c>
      <c r="C7" s="11">
        <f>IF($A7="","",IFERROR(INDEX('Station Plan'!$B$6:$B$105,MATCH($A7,'Station Plan'!$S$6:$S$105,0)),""))</f>
        <v/>
      </c>
      <c r="D7" s="10">
        <f>IF($A7="","",IFERROR(INDEX('Station Plan'!$C$6:$C$105,MATCH($A7,'Station Plan'!$S$6:$S$105,0)),""))</f>
        <v/>
      </c>
      <c r="E7" s="10">
        <f>IF($A7="","",IFERROR(INDEX('Station Plan'!$D$6:$D$105,MATCH($A7,'Station Plan'!$S$6:$S$105,0)),""))</f>
        <v/>
      </c>
      <c r="F7" s="10">
        <f>IF($A7="","",IFERROR(INDEX('Station Plan'!$E$6:$E$105,MATCH($A7,'Station Plan'!$S$6:$S$105,0)),""))</f>
        <v/>
      </c>
      <c r="G7" s="24">
        <f>IF($A7="","",IFERROR(INDEX('Station Plan'!$F$6:$F$105,MATCH($A7,'Station Plan'!$S$6:$S$105,0)),""))</f>
        <v/>
      </c>
      <c r="H7" s="24">
        <f>IF($A7="","",IFERROR(INDEX('Station Plan'!$G$6:$G$105,MATCH($A7,'Station Plan'!$S$6:$S$105,0)),""))</f>
        <v/>
      </c>
      <c r="I7" s="24">
        <f>IF($A7="","",IFERROR(INDEX('Station Plan'!$H$6:$H$105,MATCH($A7,'Station Plan'!$S$6:$S$105,0)),""))</f>
        <v/>
      </c>
      <c r="J7" s="24">
        <f>IF($A7="","",IFERROR(INDEX('Station Plan'!$I$6:$I$105,MATCH($A7,'Station Plan'!$S$6:$S$105,0)),""))</f>
        <v/>
      </c>
      <c r="K7" s="24">
        <f>IF($A7="","",IFERROR(INDEX('Station Plan'!$J$6:$J$105,MATCH($A7,'Station Plan'!$S$6:$S$105,0)),""))</f>
        <v/>
      </c>
      <c r="L7" s="24">
        <f>IF($A7="","",IFERROR(INDEX('Station Plan'!$K$6:$K$105,MATCH($A7,'Station Plan'!$S$6:$S$105,0)),""))</f>
        <v/>
      </c>
      <c r="M7" s="10">
        <f>IF($A7="","",IFERROR(INDEX('Station Plan'!$L$6:$L$105,MATCH($A7,'Station Plan'!$S$6:$S$105,0)),""))</f>
        <v/>
      </c>
      <c r="N7" s="10">
        <f>IF($A7="","",IFERROR(INDEX('Station Plan'!$M$6:$M$105,MATCH($A7,'Station Plan'!$S$6:$S$105,0)),""))</f>
        <v/>
      </c>
      <c r="O7" s="10">
        <f>IF($A7="","",IFERROR(INDEX('Station Plan'!$N$6:$N$105,MATCH($A7,'Station Plan'!$S$6:$S$105,0)),""))</f>
        <v/>
      </c>
      <c r="P7" s="10">
        <f>IF($A7="","",IFERROR(INDEX('Station Plan'!$O$6:$O$105,MATCH($A7,'Station Plan'!$S$6:$S$105,0)),""))</f>
        <v/>
      </c>
      <c r="Q7" s="10">
        <f>IF($A7="","",IFERROR(INDEX('Station Plan'!$P$6:$P$105,MATCH($A7,'Station Plan'!$S$6:$S$105,0)),""))</f>
        <v/>
      </c>
      <c r="R7" s="10">
        <f>IF($A7="","",IFERROR(INDEX('Station Plan'!$Q$6:$Q$105,MATCH($A7,'Station Plan'!$S$6:$S$105,0)),""))</f>
        <v/>
      </c>
    </row>
    <row r="8" ht="28" customHeight="1">
      <c r="A8" s="9">
        <f>IF(ROWS($A$6:A8)&lt;=COUNTIF('Station Plan'!$R$6:$R$105,"Included"),ROWS($A$6:A8),"")</f>
        <v/>
      </c>
      <c r="B8" s="9">
        <f>IF($A8="","",IFERROR(INDEX('Station Plan'!$A$6:$A$105,MATCH($A8,'Station Plan'!$S$6:$S$105,0)),""))</f>
        <v/>
      </c>
      <c r="C8" s="11">
        <f>IF($A8="","",IFERROR(INDEX('Station Plan'!$B$6:$B$105,MATCH($A8,'Station Plan'!$S$6:$S$105,0)),""))</f>
        <v/>
      </c>
      <c r="D8" s="10">
        <f>IF($A8="","",IFERROR(INDEX('Station Plan'!$C$6:$C$105,MATCH($A8,'Station Plan'!$S$6:$S$105,0)),""))</f>
        <v/>
      </c>
      <c r="E8" s="10">
        <f>IF($A8="","",IFERROR(INDEX('Station Plan'!$D$6:$D$105,MATCH($A8,'Station Plan'!$S$6:$S$105,0)),""))</f>
        <v/>
      </c>
      <c r="F8" s="10">
        <f>IF($A8="","",IFERROR(INDEX('Station Plan'!$E$6:$E$105,MATCH($A8,'Station Plan'!$S$6:$S$105,0)),""))</f>
        <v/>
      </c>
      <c r="G8" s="24">
        <f>IF($A8="","",IFERROR(INDEX('Station Plan'!$F$6:$F$105,MATCH($A8,'Station Plan'!$S$6:$S$105,0)),""))</f>
        <v/>
      </c>
      <c r="H8" s="24">
        <f>IF($A8="","",IFERROR(INDEX('Station Plan'!$G$6:$G$105,MATCH($A8,'Station Plan'!$S$6:$S$105,0)),""))</f>
        <v/>
      </c>
      <c r="I8" s="24">
        <f>IF($A8="","",IFERROR(INDEX('Station Plan'!$H$6:$H$105,MATCH($A8,'Station Plan'!$S$6:$S$105,0)),""))</f>
        <v/>
      </c>
      <c r="J8" s="24">
        <f>IF($A8="","",IFERROR(INDEX('Station Plan'!$I$6:$I$105,MATCH($A8,'Station Plan'!$S$6:$S$105,0)),""))</f>
        <v/>
      </c>
      <c r="K8" s="24">
        <f>IF($A8="","",IFERROR(INDEX('Station Plan'!$J$6:$J$105,MATCH($A8,'Station Plan'!$S$6:$S$105,0)),""))</f>
        <v/>
      </c>
      <c r="L8" s="24">
        <f>IF($A8="","",IFERROR(INDEX('Station Plan'!$K$6:$K$105,MATCH($A8,'Station Plan'!$S$6:$S$105,0)),""))</f>
        <v/>
      </c>
      <c r="M8" s="10">
        <f>IF($A8="","",IFERROR(INDEX('Station Plan'!$L$6:$L$105,MATCH($A8,'Station Plan'!$S$6:$S$105,0)),""))</f>
        <v/>
      </c>
      <c r="N8" s="10">
        <f>IF($A8="","",IFERROR(INDEX('Station Plan'!$M$6:$M$105,MATCH($A8,'Station Plan'!$S$6:$S$105,0)),""))</f>
        <v/>
      </c>
      <c r="O8" s="10">
        <f>IF($A8="","",IFERROR(INDEX('Station Plan'!$N$6:$N$105,MATCH($A8,'Station Plan'!$S$6:$S$105,0)),""))</f>
        <v/>
      </c>
      <c r="P8" s="10">
        <f>IF($A8="","",IFERROR(INDEX('Station Plan'!$O$6:$O$105,MATCH($A8,'Station Plan'!$S$6:$S$105,0)),""))</f>
        <v/>
      </c>
      <c r="Q8" s="10">
        <f>IF($A8="","",IFERROR(INDEX('Station Plan'!$P$6:$P$105,MATCH($A8,'Station Plan'!$S$6:$S$105,0)),""))</f>
        <v/>
      </c>
      <c r="R8" s="10">
        <f>IF($A8="","",IFERROR(INDEX('Station Plan'!$Q$6:$Q$105,MATCH($A8,'Station Plan'!$S$6:$S$105,0)),""))</f>
        <v/>
      </c>
    </row>
    <row r="9" ht="28" customHeight="1">
      <c r="A9" s="9">
        <f>IF(ROWS($A$6:A9)&lt;=COUNTIF('Station Plan'!$R$6:$R$105,"Included"),ROWS($A$6:A9),"")</f>
        <v/>
      </c>
      <c r="B9" s="9">
        <f>IF($A9="","",IFERROR(INDEX('Station Plan'!$A$6:$A$105,MATCH($A9,'Station Plan'!$S$6:$S$105,0)),""))</f>
        <v/>
      </c>
      <c r="C9" s="11">
        <f>IF($A9="","",IFERROR(INDEX('Station Plan'!$B$6:$B$105,MATCH($A9,'Station Plan'!$S$6:$S$105,0)),""))</f>
        <v/>
      </c>
      <c r="D9" s="10">
        <f>IF($A9="","",IFERROR(INDEX('Station Plan'!$C$6:$C$105,MATCH($A9,'Station Plan'!$S$6:$S$105,0)),""))</f>
        <v/>
      </c>
      <c r="E9" s="10">
        <f>IF($A9="","",IFERROR(INDEX('Station Plan'!$D$6:$D$105,MATCH($A9,'Station Plan'!$S$6:$S$105,0)),""))</f>
        <v/>
      </c>
      <c r="F9" s="10">
        <f>IF($A9="","",IFERROR(INDEX('Station Plan'!$E$6:$E$105,MATCH($A9,'Station Plan'!$S$6:$S$105,0)),""))</f>
        <v/>
      </c>
      <c r="G9" s="24">
        <f>IF($A9="","",IFERROR(INDEX('Station Plan'!$F$6:$F$105,MATCH($A9,'Station Plan'!$S$6:$S$105,0)),""))</f>
        <v/>
      </c>
      <c r="H9" s="24">
        <f>IF($A9="","",IFERROR(INDEX('Station Plan'!$G$6:$G$105,MATCH($A9,'Station Plan'!$S$6:$S$105,0)),""))</f>
        <v/>
      </c>
      <c r="I9" s="24">
        <f>IF($A9="","",IFERROR(INDEX('Station Plan'!$H$6:$H$105,MATCH($A9,'Station Plan'!$S$6:$S$105,0)),""))</f>
        <v/>
      </c>
      <c r="J9" s="24">
        <f>IF($A9="","",IFERROR(INDEX('Station Plan'!$I$6:$I$105,MATCH($A9,'Station Plan'!$S$6:$S$105,0)),""))</f>
        <v/>
      </c>
      <c r="K9" s="24">
        <f>IF($A9="","",IFERROR(INDEX('Station Plan'!$J$6:$J$105,MATCH($A9,'Station Plan'!$S$6:$S$105,0)),""))</f>
        <v/>
      </c>
      <c r="L9" s="24">
        <f>IF($A9="","",IFERROR(INDEX('Station Plan'!$K$6:$K$105,MATCH($A9,'Station Plan'!$S$6:$S$105,0)),""))</f>
        <v/>
      </c>
      <c r="M9" s="10">
        <f>IF($A9="","",IFERROR(INDEX('Station Plan'!$L$6:$L$105,MATCH($A9,'Station Plan'!$S$6:$S$105,0)),""))</f>
        <v/>
      </c>
      <c r="N9" s="10">
        <f>IF($A9="","",IFERROR(INDEX('Station Plan'!$M$6:$M$105,MATCH($A9,'Station Plan'!$S$6:$S$105,0)),""))</f>
        <v/>
      </c>
      <c r="O9" s="10">
        <f>IF($A9="","",IFERROR(INDEX('Station Plan'!$N$6:$N$105,MATCH($A9,'Station Plan'!$S$6:$S$105,0)),""))</f>
        <v/>
      </c>
      <c r="P9" s="10">
        <f>IF($A9="","",IFERROR(INDEX('Station Plan'!$O$6:$O$105,MATCH($A9,'Station Plan'!$S$6:$S$105,0)),""))</f>
        <v/>
      </c>
      <c r="Q9" s="10">
        <f>IF($A9="","",IFERROR(INDEX('Station Plan'!$P$6:$P$105,MATCH($A9,'Station Plan'!$S$6:$S$105,0)),""))</f>
        <v/>
      </c>
      <c r="R9" s="10">
        <f>IF($A9="","",IFERROR(INDEX('Station Plan'!$Q$6:$Q$105,MATCH($A9,'Station Plan'!$S$6:$S$105,0)),""))</f>
        <v/>
      </c>
    </row>
    <row r="10" ht="28" customHeight="1">
      <c r="A10" s="9">
        <f>IF(ROWS($A$6:A10)&lt;=COUNTIF('Station Plan'!$R$6:$R$105,"Included"),ROWS($A$6:A10),"")</f>
        <v/>
      </c>
      <c r="B10" s="9">
        <f>IF($A10="","",IFERROR(INDEX('Station Plan'!$A$6:$A$105,MATCH($A10,'Station Plan'!$S$6:$S$105,0)),""))</f>
        <v/>
      </c>
      <c r="C10" s="11">
        <f>IF($A10="","",IFERROR(INDEX('Station Plan'!$B$6:$B$105,MATCH($A10,'Station Plan'!$S$6:$S$105,0)),""))</f>
        <v/>
      </c>
      <c r="D10" s="10">
        <f>IF($A10="","",IFERROR(INDEX('Station Plan'!$C$6:$C$105,MATCH($A10,'Station Plan'!$S$6:$S$105,0)),""))</f>
        <v/>
      </c>
      <c r="E10" s="10">
        <f>IF($A10="","",IFERROR(INDEX('Station Plan'!$D$6:$D$105,MATCH($A10,'Station Plan'!$S$6:$S$105,0)),""))</f>
        <v/>
      </c>
      <c r="F10" s="10">
        <f>IF($A10="","",IFERROR(INDEX('Station Plan'!$E$6:$E$105,MATCH($A10,'Station Plan'!$S$6:$S$105,0)),""))</f>
        <v/>
      </c>
      <c r="G10" s="24">
        <f>IF($A10="","",IFERROR(INDEX('Station Plan'!$F$6:$F$105,MATCH($A10,'Station Plan'!$S$6:$S$105,0)),""))</f>
        <v/>
      </c>
      <c r="H10" s="24">
        <f>IF($A10="","",IFERROR(INDEX('Station Plan'!$G$6:$G$105,MATCH($A10,'Station Plan'!$S$6:$S$105,0)),""))</f>
        <v/>
      </c>
      <c r="I10" s="24">
        <f>IF($A10="","",IFERROR(INDEX('Station Plan'!$H$6:$H$105,MATCH($A10,'Station Plan'!$S$6:$S$105,0)),""))</f>
        <v/>
      </c>
      <c r="J10" s="24">
        <f>IF($A10="","",IFERROR(INDEX('Station Plan'!$I$6:$I$105,MATCH($A10,'Station Plan'!$S$6:$S$105,0)),""))</f>
        <v/>
      </c>
      <c r="K10" s="24">
        <f>IF($A10="","",IFERROR(INDEX('Station Plan'!$J$6:$J$105,MATCH($A10,'Station Plan'!$S$6:$S$105,0)),""))</f>
        <v/>
      </c>
      <c r="L10" s="24">
        <f>IF($A10="","",IFERROR(INDEX('Station Plan'!$K$6:$K$105,MATCH($A10,'Station Plan'!$S$6:$S$105,0)),""))</f>
        <v/>
      </c>
      <c r="M10" s="10">
        <f>IF($A10="","",IFERROR(INDEX('Station Plan'!$L$6:$L$105,MATCH($A10,'Station Plan'!$S$6:$S$105,0)),""))</f>
        <v/>
      </c>
      <c r="N10" s="10">
        <f>IF($A10="","",IFERROR(INDEX('Station Plan'!$M$6:$M$105,MATCH($A10,'Station Plan'!$S$6:$S$105,0)),""))</f>
        <v/>
      </c>
      <c r="O10" s="10">
        <f>IF($A10="","",IFERROR(INDEX('Station Plan'!$N$6:$N$105,MATCH($A10,'Station Plan'!$S$6:$S$105,0)),""))</f>
        <v/>
      </c>
      <c r="P10" s="10">
        <f>IF($A10="","",IFERROR(INDEX('Station Plan'!$O$6:$O$105,MATCH($A10,'Station Plan'!$S$6:$S$105,0)),""))</f>
        <v/>
      </c>
      <c r="Q10" s="10">
        <f>IF($A10="","",IFERROR(INDEX('Station Plan'!$P$6:$P$105,MATCH($A10,'Station Plan'!$S$6:$S$105,0)),""))</f>
        <v/>
      </c>
      <c r="R10" s="10">
        <f>IF($A10="","",IFERROR(INDEX('Station Plan'!$Q$6:$Q$105,MATCH($A10,'Station Plan'!$S$6:$S$105,0)),""))</f>
        <v/>
      </c>
    </row>
    <row r="11" ht="28" customHeight="1">
      <c r="A11" s="9">
        <f>IF(ROWS($A$6:A11)&lt;=COUNTIF('Station Plan'!$R$6:$R$105,"Included"),ROWS($A$6:A11),"")</f>
        <v/>
      </c>
      <c r="B11" s="9">
        <f>IF($A11="","",IFERROR(INDEX('Station Plan'!$A$6:$A$105,MATCH($A11,'Station Plan'!$S$6:$S$105,0)),""))</f>
        <v/>
      </c>
      <c r="C11" s="11">
        <f>IF($A11="","",IFERROR(INDEX('Station Plan'!$B$6:$B$105,MATCH($A11,'Station Plan'!$S$6:$S$105,0)),""))</f>
        <v/>
      </c>
      <c r="D11" s="10">
        <f>IF($A11="","",IFERROR(INDEX('Station Plan'!$C$6:$C$105,MATCH($A11,'Station Plan'!$S$6:$S$105,0)),""))</f>
        <v/>
      </c>
      <c r="E11" s="10">
        <f>IF($A11="","",IFERROR(INDEX('Station Plan'!$D$6:$D$105,MATCH($A11,'Station Plan'!$S$6:$S$105,0)),""))</f>
        <v/>
      </c>
      <c r="F11" s="10">
        <f>IF($A11="","",IFERROR(INDEX('Station Plan'!$E$6:$E$105,MATCH($A11,'Station Plan'!$S$6:$S$105,0)),""))</f>
        <v/>
      </c>
      <c r="G11" s="24">
        <f>IF($A11="","",IFERROR(INDEX('Station Plan'!$F$6:$F$105,MATCH($A11,'Station Plan'!$S$6:$S$105,0)),""))</f>
        <v/>
      </c>
      <c r="H11" s="24">
        <f>IF($A11="","",IFERROR(INDEX('Station Plan'!$G$6:$G$105,MATCH($A11,'Station Plan'!$S$6:$S$105,0)),""))</f>
        <v/>
      </c>
      <c r="I11" s="24">
        <f>IF($A11="","",IFERROR(INDEX('Station Plan'!$H$6:$H$105,MATCH($A11,'Station Plan'!$S$6:$S$105,0)),""))</f>
        <v/>
      </c>
      <c r="J11" s="24">
        <f>IF($A11="","",IFERROR(INDEX('Station Plan'!$I$6:$I$105,MATCH($A11,'Station Plan'!$S$6:$S$105,0)),""))</f>
        <v/>
      </c>
      <c r="K11" s="24">
        <f>IF($A11="","",IFERROR(INDEX('Station Plan'!$J$6:$J$105,MATCH($A11,'Station Plan'!$S$6:$S$105,0)),""))</f>
        <v/>
      </c>
      <c r="L11" s="24">
        <f>IF($A11="","",IFERROR(INDEX('Station Plan'!$K$6:$K$105,MATCH($A11,'Station Plan'!$S$6:$S$105,0)),""))</f>
        <v/>
      </c>
      <c r="M11" s="10">
        <f>IF($A11="","",IFERROR(INDEX('Station Plan'!$L$6:$L$105,MATCH($A11,'Station Plan'!$S$6:$S$105,0)),""))</f>
        <v/>
      </c>
      <c r="N11" s="10">
        <f>IF($A11="","",IFERROR(INDEX('Station Plan'!$M$6:$M$105,MATCH($A11,'Station Plan'!$S$6:$S$105,0)),""))</f>
        <v/>
      </c>
      <c r="O11" s="10">
        <f>IF($A11="","",IFERROR(INDEX('Station Plan'!$N$6:$N$105,MATCH($A11,'Station Plan'!$S$6:$S$105,0)),""))</f>
        <v/>
      </c>
      <c r="P11" s="10">
        <f>IF($A11="","",IFERROR(INDEX('Station Plan'!$O$6:$O$105,MATCH($A11,'Station Plan'!$S$6:$S$105,0)),""))</f>
        <v/>
      </c>
      <c r="Q11" s="10">
        <f>IF($A11="","",IFERROR(INDEX('Station Plan'!$P$6:$P$105,MATCH($A11,'Station Plan'!$S$6:$S$105,0)),""))</f>
        <v/>
      </c>
      <c r="R11" s="10">
        <f>IF($A11="","",IFERROR(INDEX('Station Plan'!$Q$6:$Q$105,MATCH($A11,'Station Plan'!$S$6:$S$105,0)),""))</f>
        <v/>
      </c>
    </row>
    <row r="12" ht="28" customHeight="1">
      <c r="A12" s="9">
        <f>IF(ROWS($A$6:A12)&lt;=COUNTIF('Station Plan'!$R$6:$R$105,"Included"),ROWS($A$6:A12),"")</f>
        <v/>
      </c>
      <c r="B12" s="9">
        <f>IF($A12="","",IFERROR(INDEX('Station Plan'!$A$6:$A$105,MATCH($A12,'Station Plan'!$S$6:$S$105,0)),""))</f>
        <v/>
      </c>
      <c r="C12" s="11">
        <f>IF($A12="","",IFERROR(INDEX('Station Plan'!$B$6:$B$105,MATCH($A12,'Station Plan'!$S$6:$S$105,0)),""))</f>
        <v/>
      </c>
      <c r="D12" s="10">
        <f>IF($A12="","",IFERROR(INDEX('Station Plan'!$C$6:$C$105,MATCH($A12,'Station Plan'!$S$6:$S$105,0)),""))</f>
        <v/>
      </c>
      <c r="E12" s="10">
        <f>IF($A12="","",IFERROR(INDEX('Station Plan'!$D$6:$D$105,MATCH($A12,'Station Plan'!$S$6:$S$105,0)),""))</f>
        <v/>
      </c>
      <c r="F12" s="10">
        <f>IF($A12="","",IFERROR(INDEX('Station Plan'!$E$6:$E$105,MATCH($A12,'Station Plan'!$S$6:$S$105,0)),""))</f>
        <v/>
      </c>
      <c r="G12" s="24">
        <f>IF($A12="","",IFERROR(INDEX('Station Plan'!$F$6:$F$105,MATCH($A12,'Station Plan'!$S$6:$S$105,0)),""))</f>
        <v/>
      </c>
      <c r="H12" s="24">
        <f>IF($A12="","",IFERROR(INDEX('Station Plan'!$G$6:$G$105,MATCH($A12,'Station Plan'!$S$6:$S$105,0)),""))</f>
        <v/>
      </c>
      <c r="I12" s="24">
        <f>IF($A12="","",IFERROR(INDEX('Station Plan'!$H$6:$H$105,MATCH($A12,'Station Plan'!$S$6:$S$105,0)),""))</f>
        <v/>
      </c>
      <c r="J12" s="24">
        <f>IF($A12="","",IFERROR(INDEX('Station Plan'!$I$6:$I$105,MATCH($A12,'Station Plan'!$S$6:$S$105,0)),""))</f>
        <v/>
      </c>
      <c r="K12" s="24">
        <f>IF($A12="","",IFERROR(INDEX('Station Plan'!$J$6:$J$105,MATCH($A12,'Station Plan'!$S$6:$S$105,0)),""))</f>
        <v/>
      </c>
      <c r="L12" s="24">
        <f>IF($A12="","",IFERROR(INDEX('Station Plan'!$K$6:$K$105,MATCH($A12,'Station Plan'!$S$6:$S$105,0)),""))</f>
        <v/>
      </c>
      <c r="M12" s="10">
        <f>IF($A12="","",IFERROR(INDEX('Station Plan'!$L$6:$L$105,MATCH($A12,'Station Plan'!$S$6:$S$105,0)),""))</f>
        <v/>
      </c>
      <c r="N12" s="10">
        <f>IF($A12="","",IFERROR(INDEX('Station Plan'!$M$6:$M$105,MATCH($A12,'Station Plan'!$S$6:$S$105,0)),""))</f>
        <v/>
      </c>
      <c r="O12" s="10">
        <f>IF($A12="","",IFERROR(INDEX('Station Plan'!$N$6:$N$105,MATCH($A12,'Station Plan'!$S$6:$S$105,0)),""))</f>
        <v/>
      </c>
      <c r="P12" s="10">
        <f>IF($A12="","",IFERROR(INDEX('Station Plan'!$O$6:$O$105,MATCH($A12,'Station Plan'!$S$6:$S$105,0)),""))</f>
        <v/>
      </c>
      <c r="Q12" s="10">
        <f>IF($A12="","",IFERROR(INDEX('Station Plan'!$P$6:$P$105,MATCH($A12,'Station Plan'!$S$6:$S$105,0)),""))</f>
        <v/>
      </c>
      <c r="R12" s="10">
        <f>IF($A12="","",IFERROR(INDEX('Station Plan'!$Q$6:$Q$105,MATCH($A12,'Station Plan'!$S$6:$S$105,0)),""))</f>
        <v/>
      </c>
    </row>
    <row r="13" ht="28" customHeight="1">
      <c r="A13" s="9">
        <f>IF(ROWS($A$6:A13)&lt;=COUNTIF('Station Plan'!$R$6:$R$105,"Included"),ROWS($A$6:A13),"")</f>
        <v/>
      </c>
      <c r="B13" s="9">
        <f>IF($A13="","",IFERROR(INDEX('Station Plan'!$A$6:$A$105,MATCH($A13,'Station Plan'!$S$6:$S$105,0)),""))</f>
        <v/>
      </c>
      <c r="C13" s="11">
        <f>IF($A13="","",IFERROR(INDEX('Station Plan'!$B$6:$B$105,MATCH($A13,'Station Plan'!$S$6:$S$105,0)),""))</f>
        <v/>
      </c>
      <c r="D13" s="10">
        <f>IF($A13="","",IFERROR(INDEX('Station Plan'!$C$6:$C$105,MATCH($A13,'Station Plan'!$S$6:$S$105,0)),""))</f>
        <v/>
      </c>
      <c r="E13" s="10">
        <f>IF($A13="","",IFERROR(INDEX('Station Plan'!$D$6:$D$105,MATCH($A13,'Station Plan'!$S$6:$S$105,0)),""))</f>
        <v/>
      </c>
      <c r="F13" s="10">
        <f>IF($A13="","",IFERROR(INDEX('Station Plan'!$E$6:$E$105,MATCH($A13,'Station Plan'!$S$6:$S$105,0)),""))</f>
        <v/>
      </c>
      <c r="G13" s="24">
        <f>IF($A13="","",IFERROR(INDEX('Station Plan'!$F$6:$F$105,MATCH($A13,'Station Plan'!$S$6:$S$105,0)),""))</f>
        <v/>
      </c>
      <c r="H13" s="24">
        <f>IF($A13="","",IFERROR(INDEX('Station Plan'!$G$6:$G$105,MATCH($A13,'Station Plan'!$S$6:$S$105,0)),""))</f>
        <v/>
      </c>
      <c r="I13" s="24">
        <f>IF($A13="","",IFERROR(INDEX('Station Plan'!$H$6:$H$105,MATCH($A13,'Station Plan'!$S$6:$S$105,0)),""))</f>
        <v/>
      </c>
      <c r="J13" s="24">
        <f>IF($A13="","",IFERROR(INDEX('Station Plan'!$I$6:$I$105,MATCH($A13,'Station Plan'!$S$6:$S$105,0)),""))</f>
        <v/>
      </c>
      <c r="K13" s="24">
        <f>IF($A13="","",IFERROR(INDEX('Station Plan'!$J$6:$J$105,MATCH($A13,'Station Plan'!$S$6:$S$105,0)),""))</f>
        <v/>
      </c>
      <c r="L13" s="24">
        <f>IF($A13="","",IFERROR(INDEX('Station Plan'!$K$6:$K$105,MATCH($A13,'Station Plan'!$S$6:$S$105,0)),""))</f>
        <v/>
      </c>
      <c r="M13" s="10">
        <f>IF($A13="","",IFERROR(INDEX('Station Plan'!$L$6:$L$105,MATCH($A13,'Station Plan'!$S$6:$S$105,0)),""))</f>
        <v/>
      </c>
      <c r="N13" s="10">
        <f>IF($A13="","",IFERROR(INDEX('Station Plan'!$M$6:$M$105,MATCH($A13,'Station Plan'!$S$6:$S$105,0)),""))</f>
        <v/>
      </c>
      <c r="O13" s="10">
        <f>IF($A13="","",IFERROR(INDEX('Station Plan'!$N$6:$N$105,MATCH($A13,'Station Plan'!$S$6:$S$105,0)),""))</f>
        <v/>
      </c>
      <c r="P13" s="10">
        <f>IF($A13="","",IFERROR(INDEX('Station Plan'!$O$6:$O$105,MATCH($A13,'Station Plan'!$S$6:$S$105,0)),""))</f>
        <v/>
      </c>
      <c r="Q13" s="10">
        <f>IF($A13="","",IFERROR(INDEX('Station Plan'!$P$6:$P$105,MATCH($A13,'Station Plan'!$S$6:$S$105,0)),""))</f>
        <v/>
      </c>
      <c r="R13" s="10">
        <f>IF($A13="","",IFERROR(INDEX('Station Plan'!$Q$6:$Q$105,MATCH($A13,'Station Plan'!$S$6:$S$105,0)),""))</f>
        <v/>
      </c>
    </row>
    <row r="14" ht="28" customHeight="1">
      <c r="A14" s="9">
        <f>IF(ROWS($A$6:A14)&lt;=COUNTIF('Station Plan'!$R$6:$R$105,"Included"),ROWS($A$6:A14),"")</f>
        <v/>
      </c>
      <c r="B14" s="9">
        <f>IF($A14="","",IFERROR(INDEX('Station Plan'!$A$6:$A$105,MATCH($A14,'Station Plan'!$S$6:$S$105,0)),""))</f>
        <v/>
      </c>
      <c r="C14" s="11">
        <f>IF($A14="","",IFERROR(INDEX('Station Plan'!$B$6:$B$105,MATCH($A14,'Station Plan'!$S$6:$S$105,0)),""))</f>
        <v/>
      </c>
      <c r="D14" s="10">
        <f>IF($A14="","",IFERROR(INDEX('Station Plan'!$C$6:$C$105,MATCH($A14,'Station Plan'!$S$6:$S$105,0)),""))</f>
        <v/>
      </c>
      <c r="E14" s="10">
        <f>IF($A14="","",IFERROR(INDEX('Station Plan'!$D$6:$D$105,MATCH($A14,'Station Plan'!$S$6:$S$105,0)),""))</f>
        <v/>
      </c>
      <c r="F14" s="10">
        <f>IF($A14="","",IFERROR(INDEX('Station Plan'!$E$6:$E$105,MATCH($A14,'Station Plan'!$S$6:$S$105,0)),""))</f>
        <v/>
      </c>
      <c r="G14" s="24">
        <f>IF($A14="","",IFERROR(INDEX('Station Plan'!$F$6:$F$105,MATCH($A14,'Station Plan'!$S$6:$S$105,0)),""))</f>
        <v/>
      </c>
      <c r="H14" s="24">
        <f>IF($A14="","",IFERROR(INDEX('Station Plan'!$G$6:$G$105,MATCH($A14,'Station Plan'!$S$6:$S$105,0)),""))</f>
        <v/>
      </c>
      <c r="I14" s="24">
        <f>IF($A14="","",IFERROR(INDEX('Station Plan'!$H$6:$H$105,MATCH($A14,'Station Plan'!$S$6:$S$105,0)),""))</f>
        <v/>
      </c>
      <c r="J14" s="24">
        <f>IF($A14="","",IFERROR(INDEX('Station Plan'!$I$6:$I$105,MATCH($A14,'Station Plan'!$S$6:$S$105,0)),""))</f>
        <v/>
      </c>
      <c r="K14" s="24">
        <f>IF($A14="","",IFERROR(INDEX('Station Plan'!$J$6:$J$105,MATCH($A14,'Station Plan'!$S$6:$S$105,0)),""))</f>
        <v/>
      </c>
      <c r="L14" s="24">
        <f>IF($A14="","",IFERROR(INDEX('Station Plan'!$K$6:$K$105,MATCH($A14,'Station Plan'!$S$6:$S$105,0)),""))</f>
        <v/>
      </c>
      <c r="M14" s="10">
        <f>IF($A14="","",IFERROR(INDEX('Station Plan'!$L$6:$L$105,MATCH($A14,'Station Plan'!$S$6:$S$105,0)),""))</f>
        <v/>
      </c>
      <c r="N14" s="10">
        <f>IF($A14="","",IFERROR(INDEX('Station Plan'!$M$6:$M$105,MATCH($A14,'Station Plan'!$S$6:$S$105,0)),""))</f>
        <v/>
      </c>
      <c r="O14" s="10">
        <f>IF($A14="","",IFERROR(INDEX('Station Plan'!$N$6:$N$105,MATCH($A14,'Station Plan'!$S$6:$S$105,0)),""))</f>
        <v/>
      </c>
      <c r="P14" s="10">
        <f>IF($A14="","",IFERROR(INDEX('Station Plan'!$O$6:$O$105,MATCH($A14,'Station Plan'!$S$6:$S$105,0)),""))</f>
        <v/>
      </c>
      <c r="Q14" s="10">
        <f>IF($A14="","",IFERROR(INDEX('Station Plan'!$P$6:$P$105,MATCH($A14,'Station Plan'!$S$6:$S$105,0)),""))</f>
        <v/>
      </c>
      <c r="R14" s="10">
        <f>IF($A14="","",IFERROR(INDEX('Station Plan'!$Q$6:$Q$105,MATCH($A14,'Station Plan'!$S$6:$S$105,0)),""))</f>
        <v/>
      </c>
    </row>
    <row r="15" ht="28" customHeight="1">
      <c r="A15" s="9">
        <f>IF(ROWS($A$6:A15)&lt;=COUNTIF('Station Plan'!$R$6:$R$105,"Included"),ROWS($A$6:A15),"")</f>
        <v/>
      </c>
      <c r="B15" s="9">
        <f>IF($A15="","",IFERROR(INDEX('Station Plan'!$A$6:$A$105,MATCH($A15,'Station Plan'!$S$6:$S$105,0)),""))</f>
        <v/>
      </c>
      <c r="C15" s="11">
        <f>IF($A15="","",IFERROR(INDEX('Station Plan'!$B$6:$B$105,MATCH($A15,'Station Plan'!$S$6:$S$105,0)),""))</f>
        <v/>
      </c>
      <c r="D15" s="10">
        <f>IF($A15="","",IFERROR(INDEX('Station Plan'!$C$6:$C$105,MATCH($A15,'Station Plan'!$S$6:$S$105,0)),""))</f>
        <v/>
      </c>
      <c r="E15" s="10">
        <f>IF($A15="","",IFERROR(INDEX('Station Plan'!$D$6:$D$105,MATCH($A15,'Station Plan'!$S$6:$S$105,0)),""))</f>
        <v/>
      </c>
      <c r="F15" s="10">
        <f>IF($A15="","",IFERROR(INDEX('Station Plan'!$E$6:$E$105,MATCH($A15,'Station Plan'!$S$6:$S$105,0)),""))</f>
        <v/>
      </c>
      <c r="G15" s="24">
        <f>IF($A15="","",IFERROR(INDEX('Station Plan'!$F$6:$F$105,MATCH($A15,'Station Plan'!$S$6:$S$105,0)),""))</f>
        <v/>
      </c>
      <c r="H15" s="24">
        <f>IF($A15="","",IFERROR(INDEX('Station Plan'!$G$6:$G$105,MATCH($A15,'Station Plan'!$S$6:$S$105,0)),""))</f>
        <v/>
      </c>
      <c r="I15" s="24">
        <f>IF($A15="","",IFERROR(INDEX('Station Plan'!$H$6:$H$105,MATCH($A15,'Station Plan'!$S$6:$S$105,0)),""))</f>
        <v/>
      </c>
      <c r="J15" s="24">
        <f>IF($A15="","",IFERROR(INDEX('Station Plan'!$I$6:$I$105,MATCH($A15,'Station Plan'!$S$6:$S$105,0)),""))</f>
        <v/>
      </c>
      <c r="K15" s="24">
        <f>IF($A15="","",IFERROR(INDEX('Station Plan'!$J$6:$J$105,MATCH($A15,'Station Plan'!$S$6:$S$105,0)),""))</f>
        <v/>
      </c>
      <c r="L15" s="24">
        <f>IF($A15="","",IFERROR(INDEX('Station Plan'!$K$6:$K$105,MATCH($A15,'Station Plan'!$S$6:$S$105,0)),""))</f>
        <v/>
      </c>
      <c r="M15" s="10">
        <f>IF($A15="","",IFERROR(INDEX('Station Plan'!$L$6:$L$105,MATCH($A15,'Station Plan'!$S$6:$S$105,0)),""))</f>
        <v/>
      </c>
      <c r="N15" s="10">
        <f>IF($A15="","",IFERROR(INDEX('Station Plan'!$M$6:$M$105,MATCH($A15,'Station Plan'!$S$6:$S$105,0)),""))</f>
        <v/>
      </c>
      <c r="O15" s="10">
        <f>IF($A15="","",IFERROR(INDEX('Station Plan'!$N$6:$N$105,MATCH($A15,'Station Plan'!$S$6:$S$105,0)),""))</f>
        <v/>
      </c>
      <c r="P15" s="10">
        <f>IF($A15="","",IFERROR(INDEX('Station Plan'!$O$6:$O$105,MATCH($A15,'Station Plan'!$S$6:$S$105,0)),""))</f>
        <v/>
      </c>
      <c r="Q15" s="10">
        <f>IF($A15="","",IFERROR(INDEX('Station Plan'!$P$6:$P$105,MATCH($A15,'Station Plan'!$S$6:$S$105,0)),""))</f>
        <v/>
      </c>
      <c r="R15" s="10">
        <f>IF($A15="","",IFERROR(INDEX('Station Plan'!$Q$6:$Q$105,MATCH($A15,'Station Plan'!$S$6:$S$105,0)),""))</f>
        <v/>
      </c>
    </row>
    <row r="16" ht="28" customHeight="1">
      <c r="A16" s="9">
        <f>IF(ROWS($A$6:A16)&lt;=COUNTIF('Station Plan'!$R$6:$R$105,"Included"),ROWS($A$6:A16),"")</f>
        <v/>
      </c>
      <c r="B16" s="9">
        <f>IF($A16="","",IFERROR(INDEX('Station Plan'!$A$6:$A$105,MATCH($A16,'Station Plan'!$S$6:$S$105,0)),""))</f>
        <v/>
      </c>
      <c r="C16" s="11">
        <f>IF($A16="","",IFERROR(INDEX('Station Plan'!$B$6:$B$105,MATCH($A16,'Station Plan'!$S$6:$S$105,0)),""))</f>
        <v/>
      </c>
      <c r="D16" s="10">
        <f>IF($A16="","",IFERROR(INDEX('Station Plan'!$C$6:$C$105,MATCH($A16,'Station Plan'!$S$6:$S$105,0)),""))</f>
        <v/>
      </c>
      <c r="E16" s="10">
        <f>IF($A16="","",IFERROR(INDEX('Station Plan'!$D$6:$D$105,MATCH($A16,'Station Plan'!$S$6:$S$105,0)),""))</f>
        <v/>
      </c>
      <c r="F16" s="10">
        <f>IF($A16="","",IFERROR(INDEX('Station Plan'!$E$6:$E$105,MATCH($A16,'Station Plan'!$S$6:$S$105,0)),""))</f>
        <v/>
      </c>
      <c r="G16" s="24">
        <f>IF($A16="","",IFERROR(INDEX('Station Plan'!$F$6:$F$105,MATCH($A16,'Station Plan'!$S$6:$S$105,0)),""))</f>
        <v/>
      </c>
      <c r="H16" s="24">
        <f>IF($A16="","",IFERROR(INDEX('Station Plan'!$G$6:$G$105,MATCH($A16,'Station Plan'!$S$6:$S$105,0)),""))</f>
        <v/>
      </c>
      <c r="I16" s="24">
        <f>IF($A16="","",IFERROR(INDEX('Station Plan'!$H$6:$H$105,MATCH($A16,'Station Plan'!$S$6:$S$105,0)),""))</f>
        <v/>
      </c>
      <c r="J16" s="24">
        <f>IF($A16="","",IFERROR(INDEX('Station Plan'!$I$6:$I$105,MATCH($A16,'Station Plan'!$S$6:$S$105,0)),""))</f>
        <v/>
      </c>
      <c r="K16" s="24">
        <f>IF($A16="","",IFERROR(INDEX('Station Plan'!$J$6:$J$105,MATCH($A16,'Station Plan'!$S$6:$S$105,0)),""))</f>
        <v/>
      </c>
      <c r="L16" s="24">
        <f>IF($A16="","",IFERROR(INDEX('Station Plan'!$K$6:$K$105,MATCH($A16,'Station Plan'!$S$6:$S$105,0)),""))</f>
        <v/>
      </c>
      <c r="M16" s="10">
        <f>IF($A16="","",IFERROR(INDEX('Station Plan'!$L$6:$L$105,MATCH($A16,'Station Plan'!$S$6:$S$105,0)),""))</f>
        <v/>
      </c>
      <c r="N16" s="10">
        <f>IF($A16="","",IFERROR(INDEX('Station Plan'!$M$6:$M$105,MATCH($A16,'Station Plan'!$S$6:$S$105,0)),""))</f>
        <v/>
      </c>
      <c r="O16" s="10">
        <f>IF($A16="","",IFERROR(INDEX('Station Plan'!$N$6:$N$105,MATCH($A16,'Station Plan'!$S$6:$S$105,0)),""))</f>
        <v/>
      </c>
      <c r="P16" s="10">
        <f>IF($A16="","",IFERROR(INDEX('Station Plan'!$O$6:$O$105,MATCH($A16,'Station Plan'!$S$6:$S$105,0)),""))</f>
        <v/>
      </c>
      <c r="Q16" s="10">
        <f>IF($A16="","",IFERROR(INDEX('Station Plan'!$P$6:$P$105,MATCH($A16,'Station Plan'!$S$6:$S$105,0)),""))</f>
        <v/>
      </c>
      <c r="R16" s="10">
        <f>IF($A16="","",IFERROR(INDEX('Station Plan'!$Q$6:$Q$105,MATCH($A16,'Station Plan'!$S$6:$S$105,0)),""))</f>
        <v/>
      </c>
    </row>
    <row r="17" ht="28" customHeight="1">
      <c r="A17" s="9">
        <f>IF(ROWS($A$6:A17)&lt;=COUNTIF('Station Plan'!$R$6:$R$105,"Included"),ROWS($A$6:A17),"")</f>
        <v/>
      </c>
      <c r="B17" s="9">
        <f>IF($A17="","",IFERROR(INDEX('Station Plan'!$A$6:$A$105,MATCH($A17,'Station Plan'!$S$6:$S$105,0)),""))</f>
        <v/>
      </c>
      <c r="C17" s="11">
        <f>IF($A17="","",IFERROR(INDEX('Station Plan'!$B$6:$B$105,MATCH($A17,'Station Plan'!$S$6:$S$105,0)),""))</f>
        <v/>
      </c>
      <c r="D17" s="10">
        <f>IF($A17="","",IFERROR(INDEX('Station Plan'!$C$6:$C$105,MATCH($A17,'Station Plan'!$S$6:$S$105,0)),""))</f>
        <v/>
      </c>
      <c r="E17" s="10">
        <f>IF($A17="","",IFERROR(INDEX('Station Plan'!$D$6:$D$105,MATCH($A17,'Station Plan'!$S$6:$S$105,0)),""))</f>
        <v/>
      </c>
      <c r="F17" s="10">
        <f>IF($A17="","",IFERROR(INDEX('Station Plan'!$E$6:$E$105,MATCH($A17,'Station Plan'!$S$6:$S$105,0)),""))</f>
        <v/>
      </c>
      <c r="G17" s="24">
        <f>IF($A17="","",IFERROR(INDEX('Station Plan'!$F$6:$F$105,MATCH($A17,'Station Plan'!$S$6:$S$105,0)),""))</f>
        <v/>
      </c>
      <c r="H17" s="24">
        <f>IF($A17="","",IFERROR(INDEX('Station Plan'!$G$6:$G$105,MATCH($A17,'Station Plan'!$S$6:$S$105,0)),""))</f>
        <v/>
      </c>
      <c r="I17" s="24">
        <f>IF($A17="","",IFERROR(INDEX('Station Plan'!$H$6:$H$105,MATCH($A17,'Station Plan'!$S$6:$S$105,0)),""))</f>
        <v/>
      </c>
      <c r="J17" s="24">
        <f>IF($A17="","",IFERROR(INDEX('Station Plan'!$I$6:$I$105,MATCH($A17,'Station Plan'!$S$6:$S$105,0)),""))</f>
        <v/>
      </c>
      <c r="K17" s="24">
        <f>IF($A17="","",IFERROR(INDEX('Station Plan'!$J$6:$J$105,MATCH($A17,'Station Plan'!$S$6:$S$105,0)),""))</f>
        <v/>
      </c>
      <c r="L17" s="24">
        <f>IF($A17="","",IFERROR(INDEX('Station Plan'!$K$6:$K$105,MATCH($A17,'Station Plan'!$S$6:$S$105,0)),""))</f>
        <v/>
      </c>
      <c r="M17" s="10">
        <f>IF($A17="","",IFERROR(INDEX('Station Plan'!$L$6:$L$105,MATCH($A17,'Station Plan'!$S$6:$S$105,0)),""))</f>
        <v/>
      </c>
      <c r="N17" s="10">
        <f>IF($A17="","",IFERROR(INDEX('Station Plan'!$M$6:$M$105,MATCH($A17,'Station Plan'!$S$6:$S$105,0)),""))</f>
        <v/>
      </c>
      <c r="O17" s="10">
        <f>IF($A17="","",IFERROR(INDEX('Station Plan'!$N$6:$N$105,MATCH($A17,'Station Plan'!$S$6:$S$105,0)),""))</f>
        <v/>
      </c>
      <c r="P17" s="10">
        <f>IF($A17="","",IFERROR(INDEX('Station Plan'!$O$6:$O$105,MATCH($A17,'Station Plan'!$S$6:$S$105,0)),""))</f>
        <v/>
      </c>
      <c r="Q17" s="10">
        <f>IF($A17="","",IFERROR(INDEX('Station Plan'!$P$6:$P$105,MATCH($A17,'Station Plan'!$S$6:$S$105,0)),""))</f>
        <v/>
      </c>
      <c r="R17" s="10">
        <f>IF($A17="","",IFERROR(INDEX('Station Plan'!$Q$6:$Q$105,MATCH($A17,'Station Plan'!$S$6:$S$105,0)),""))</f>
        <v/>
      </c>
    </row>
    <row r="18" ht="28" customHeight="1">
      <c r="A18" s="9">
        <f>IF(ROWS($A$6:A18)&lt;=COUNTIF('Station Plan'!$R$6:$R$105,"Included"),ROWS($A$6:A18),"")</f>
        <v/>
      </c>
      <c r="B18" s="9">
        <f>IF($A18="","",IFERROR(INDEX('Station Plan'!$A$6:$A$105,MATCH($A18,'Station Plan'!$S$6:$S$105,0)),""))</f>
        <v/>
      </c>
      <c r="C18" s="11">
        <f>IF($A18="","",IFERROR(INDEX('Station Plan'!$B$6:$B$105,MATCH($A18,'Station Plan'!$S$6:$S$105,0)),""))</f>
        <v/>
      </c>
      <c r="D18" s="10">
        <f>IF($A18="","",IFERROR(INDEX('Station Plan'!$C$6:$C$105,MATCH($A18,'Station Plan'!$S$6:$S$105,0)),""))</f>
        <v/>
      </c>
      <c r="E18" s="10">
        <f>IF($A18="","",IFERROR(INDEX('Station Plan'!$D$6:$D$105,MATCH($A18,'Station Plan'!$S$6:$S$105,0)),""))</f>
        <v/>
      </c>
      <c r="F18" s="10">
        <f>IF($A18="","",IFERROR(INDEX('Station Plan'!$E$6:$E$105,MATCH($A18,'Station Plan'!$S$6:$S$105,0)),""))</f>
        <v/>
      </c>
      <c r="G18" s="24">
        <f>IF($A18="","",IFERROR(INDEX('Station Plan'!$F$6:$F$105,MATCH($A18,'Station Plan'!$S$6:$S$105,0)),""))</f>
        <v/>
      </c>
      <c r="H18" s="24">
        <f>IF($A18="","",IFERROR(INDEX('Station Plan'!$G$6:$G$105,MATCH($A18,'Station Plan'!$S$6:$S$105,0)),""))</f>
        <v/>
      </c>
      <c r="I18" s="24">
        <f>IF($A18="","",IFERROR(INDEX('Station Plan'!$H$6:$H$105,MATCH($A18,'Station Plan'!$S$6:$S$105,0)),""))</f>
        <v/>
      </c>
      <c r="J18" s="24">
        <f>IF($A18="","",IFERROR(INDEX('Station Plan'!$I$6:$I$105,MATCH($A18,'Station Plan'!$S$6:$S$105,0)),""))</f>
        <v/>
      </c>
      <c r="K18" s="24">
        <f>IF($A18="","",IFERROR(INDEX('Station Plan'!$J$6:$J$105,MATCH($A18,'Station Plan'!$S$6:$S$105,0)),""))</f>
        <v/>
      </c>
      <c r="L18" s="24">
        <f>IF($A18="","",IFERROR(INDEX('Station Plan'!$K$6:$K$105,MATCH($A18,'Station Plan'!$S$6:$S$105,0)),""))</f>
        <v/>
      </c>
      <c r="M18" s="10">
        <f>IF($A18="","",IFERROR(INDEX('Station Plan'!$L$6:$L$105,MATCH($A18,'Station Plan'!$S$6:$S$105,0)),""))</f>
        <v/>
      </c>
      <c r="N18" s="10">
        <f>IF($A18="","",IFERROR(INDEX('Station Plan'!$M$6:$M$105,MATCH($A18,'Station Plan'!$S$6:$S$105,0)),""))</f>
        <v/>
      </c>
      <c r="O18" s="10">
        <f>IF($A18="","",IFERROR(INDEX('Station Plan'!$N$6:$N$105,MATCH($A18,'Station Plan'!$S$6:$S$105,0)),""))</f>
        <v/>
      </c>
      <c r="P18" s="10">
        <f>IF($A18="","",IFERROR(INDEX('Station Plan'!$O$6:$O$105,MATCH($A18,'Station Plan'!$S$6:$S$105,0)),""))</f>
        <v/>
      </c>
      <c r="Q18" s="10">
        <f>IF($A18="","",IFERROR(INDEX('Station Plan'!$P$6:$P$105,MATCH($A18,'Station Plan'!$S$6:$S$105,0)),""))</f>
        <v/>
      </c>
      <c r="R18" s="10">
        <f>IF($A18="","",IFERROR(INDEX('Station Plan'!$Q$6:$Q$105,MATCH($A18,'Station Plan'!$S$6:$S$105,0)),""))</f>
        <v/>
      </c>
    </row>
    <row r="19" ht="28" customHeight="1">
      <c r="A19" s="9">
        <f>IF(ROWS($A$6:A19)&lt;=COUNTIF('Station Plan'!$R$6:$R$105,"Included"),ROWS($A$6:A19),"")</f>
        <v/>
      </c>
      <c r="B19" s="9">
        <f>IF($A19="","",IFERROR(INDEX('Station Plan'!$A$6:$A$105,MATCH($A19,'Station Plan'!$S$6:$S$105,0)),""))</f>
        <v/>
      </c>
      <c r="C19" s="11">
        <f>IF($A19="","",IFERROR(INDEX('Station Plan'!$B$6:$B$105,MATCH($A19,'Station Plan'!$S$6:$S$105,0)),""))</f>
        <v/>
      </c>
      <c r="D19" s="10">
        <f>IF($A19="","",IFERROR(INDEX('Station Plan'!$C$6:$C$105,MATCH($A19,'Station Plan'!$S$6:$S$105,0)),""))</f>
        <v/>
      </c>
      <c r="E19" s="10">
        <f>IF($A19="","",IFERROR(INDEX('Station Plan'!$D$6:$D$105,MATCH($A19,'Station Plan'!$S$6:$S$105,0)),""))</f>
        <v/>
      </c>
      <c r="F19" s="10">
        <f>IF($A19="","",IFERROR(INDEX('Station Plan'!$E$6:$E$105,MATCH($A19,'Station Plan'!$S$6:$S$105,0)),""))</f>
        <v/>
      </c>
      <c r="G19" s="24">
        <f>IF($A19="","",IFERROR(INDEX('Station Plan'!$F$6:$F$105,MATCH($A19,'Station Plan'!$S$6:$S$105,0)),""))</f>
        <v/>
      </c>
      <c r="H19" s="24">
        <f>IF($A19="","",IFERROR(INDEX('Station Plan'!$G$6:$G$105,MATCH($A19,'Station Plan'!$S$6:$S$105,0)),""))</f>
        <v/>
      </c>
      <c r="I19" s="24">
        <f>IF($A19="","",IFERROR(INDEX('Station Plan'!$H$6:$H$105,MATCH($A19,'Station Plan'!$S$6:$S$105,0)),""))</f>
        <v/>
      </c>
      <c r="J19" s="24">
        <f>IF($A19="","",IFERROR(INDEX('Station Plan'!$I$6:$I$105,MATCH($A19,'Station Plan'!$S$6:$S$105,0)),""))</f>
        <v/>
      </c>
      <c r="K19" s="24">
        <f>IF($A19="","",IFERROR(INDEX('Station Plan'!$J$6:$J$105,MATCH($A19,'Station Plan'!$S$6:$S$105,0)),""))</f>
        <v/>
      </c>
      <c r="L19" s="24">
        <f>IF($A19="","",IFERROR(INDEX('Station Plan'!$K$6:$K$105,MATCH($A19,'Station Plan'!$S$6:$S$105,0)),""))</f>
        <v/>
      </c>
      <c r="M19" s="10">
        <f>IF($A19="","",IFERROR(INDEX('Station Plan'!$L$6:$L$105,MATCH($A19,'Station Plan'!$S$6:$S$105,0)),""))</f>
        <v/>
      </c>
      <c r="N19" s="10">
        <f>IF($A19="","",IFERROR(INDEX('Station Plan'!$M$6:$M$105,MATCH($A19,'Station Plan'!$S$6:$S$105,0)),""))</f>
        <v/>
      </c>
      <c r="O19" s="10">
        <f>IF($A19="","",IFERROR(INDEX('Station Plan'!$N$6:$N$105,MATCH($A19,'Station Plan'!$S$6:$S$105,0)),""))</f>
        <v/>
      </c>
      <c r="P19" s="10">
        <f>IF($A19="","",IFERROR(INDEX('Station Plan'!$O$6:$O$105,MATCH($A19,'Station Plan'!$S$6:$S$105,0)),""))</f>
        <v/>
      </c>
      <c r="Q19" s="10">
        <f>IF($A19="","",IFERROR(INDEX('Station Plan'!$P$6:$P$105,MATCH($A19,'Station Plan'!$S$6:$S$105,0)),""))</f>
        <v/>
      </c>
      <c r="R19" s="10">
        <f>IF($A19="","",IFERROR(INDEX('Station Plan'!$Q$6:$Q$105,MATCH($A19,'Station Plan'!$S$6:$S$105,0)),""))</f>
        <v/>
      </c>
    </row>
    <row r="20" ht="28" customHeight="1">
      <c r="A20" s="9">
        <f>IF(ROWS($A$6:A20)&lt;=COUNTIF('Station Plan'!$R$6:$R$105,"Included"),ROWS($A$6:A20),"")</f>
        <v/>
      </c>
      <c r="B20" s="9">
        <f>IF($A20="","",IFERROR(INDEX('Station Plan'!$A$6:$A$105,MATCH($A20,'Station Plan'!$S$6:$S$105,0)),""))</f>
        <v/>
      </c>
      <c r="C20" s="11">
        <f>IF($A20="","",IFERROR(INDEX('Station Plan'!$B$6:$B$105,MATCH($A20,'Station Plan'!$S$6:$S$105,0)),""))</f>
        <v/>
      </c>
      <c r="D20" s="10">
        <f>IF($A20="","",IFERROR(INDEX('Station Plan'!$C$6:$C$105,MATCH($A20,'Station Plan'!$S$6:$S$105,0)),""))</f>
        <v/>
      </c>
      <c r="E20" s="10">
        <f>IF($A20="","",IFERROR(INDEX('Station Plan'!$D$6:$D$105,MATCH($A20,'Station Plan'!$S$6:$S$105,0)),""))</f>
        <v/>
      </c>
      <c r="F20" s="10">
        <f>IF($A20="","",IFERROR(INDEX('Station Plan'!$E$6:$E$105,MATCH($A20,'Station Plan'!$S$6:$S$105,0)),""))</f>
        <v/>
      </c>
      <c r="G20" s="24">
        <f>IF($A20="","",IFERROR(INDEX('Station Plan'!$F$6:$F$105,MATCH($A20,'Station Plan'!$S$6:$S$105,0)),""))</f>
        <v/>
      </c>
      <c r="H20" s="24">
        <f>IF($A20="","",IFERROR(INDEX('Station Plan'!$G$6:$G$105,MATCH($A20,'Station Plan'!$S$6:$S$105,0)),""))</f>
        <v/>
      </c>
      <c r="I20" s="24">
        <f>IF($A20="","",IFERROR(INDEX('Station Plan'!$H$6:$H$105,MATCH($A20,'Station Plan'!$S$6:$S$105,0)),""))</f>
        <v/>
      </c>
      <c r="J20" s="24">
        <f>IF($A20="","",IFERROR(INDEX('Station Plan'!$I$6:$I$105,MATCH($A20,'Station Plan'!$S$6:$S$105,0)),""))</f>
        <v/>
      </c>
      <c r="K20" s="24">
        <f>IF($A20="","",IFERROR(INDEX('Station Plan'!$J$6:$J$105,MATCH($A20,'Station Plan'!$S$6:$S$105,0)),""))</f>
        <v/>
      </c>
      <c r="L20" s="24">
        <f>IF($A20="","",IFERROR(INDEX('Station Plan'!$K$6:$K$105,MATCH($A20,'Station Plan'!$S$6:$S$105,0)),""))</f>
        <v/>
      </c>
      <c r="M20" s="10">
        <f>IF($A20="","",IFERROR(INDEX('Station Plan'!$L$6:$L$105,MATCH($A20,'Station Plan'!$S$6:$S$105,0)),""))</f>
        <v/>
      </c>
      <c r="N20" s="10">
        <f>IF($A20="","",IFERROR(INDEX('Station Plan'!$M$6:$M$105,MATCH($A20,'Station Plan'!$S$6:$S$105,0)),""))</f>
        <v/>
      </c>
      <c r="O20" s="10">
        <f>IF($A20="","",IFERROR(INDEX('Station Plan'!$N$6:$N$105,MATCH($A20,'Station Plan'!$S$6:$S$105,0)),""))</f>
        <v/>
      </c>
      <c r="P20" s="10">
        <f>IF($A20="","",IFERROR(INDEX('Station Plan'!$O$6:$O$105,MATCH($A20,'Station Plan'!$S$6:$S$105,0)),""))</f>
        <v/>
      </c>
      <c r="Q20" s="10">
        <f>IF($A20="","",IFERROR(INDEX('Station Plan'!$P$6:$P$105,MATCH($A20,'Station Plan'!$S$6:$S$105,0)),""))</f>
        <v/>
      </c>
      <c r="R20" s="10">
        <f>IF($A20="","",IFERROR(INDEX('Station Plan'!$Q$6:$Q$105,MATCH($A20,'Station Plan'!$S$6:$S$105,0)),""))</f>
        <v/>
      </c>
    </row>
    <row r="21" ht="28" customHeight="1">
      <c r="A21" s="9">
        <f>IF(ROWS($A$6:A21)&lt;=COUNTIF('Station Plan'!$R$6:$R$105,"Included"),ROWS($A$6:A21),"")</f>
        <v/>
      </c>
      <c r="B21" s="9">
        <f>IF($A21="","",IFERROR(INDEX('Station Plan'!$A$6:$A$105,MATCH($A21,'Station Plan'!$S$6:$S$105,0)),""))</f>
        <v/>
      </c>
      <c r="C21" s="11">
        <f>IF($A21="","",IFERROR(INDEX('Station Plan'!$B$6:$B$105,MATCH($A21,'Station Plan'!$S$6:$S$105,0)),""))</f>
        <v/>
      </c>
      <c r="D21" s="10">
        <f>IF($A21="","",IFERROR(INDEX('Station Plan'!$C$6:$C$105,MATCH($A21,'Station Plan'!$S$6:$S$105,0)),""))</f>
        <v/>
      </c>
      <c r="E21" s="10">
        <f>IF($A21="","",IFERROR(INDEX('Station Plan'!$D$6:$D$105,MATCH($A21,'Station Plan'!$S$6:$S$105,0)),""))</f>
        <v/>
      </c>
      <c r="F21" s="10">
        <f>IF($A21="","",IFERROR(INDEX('Station Plan'!$E$6:$E$105,MATCH($A21,'Station Plan'!$S$6:$S$105,0)),""))</f>
        <v/>
      </c>
      <c r="G21" s="24">
        <f>IF($A21="","",IFERROR(INDEX('Station Plan'!$F$6:$F$105,MATCH($A21,'Station Plan'!$S$6:$S$105,0)),""))</f>
        <v/>
      </c>
      <c r="H21" s="24">
        <f>IF($A21="","",IFERROR(INDEX('Station Plan'!$G$6:$G$105,MATCH($A21,'Station Plan'!$S$6:$S$105,0)),""))</f>
        <v/>
      </c>
      <c r="I21" s="24">
        <f>IF($A21="","",IFERROR(INDEX('Station Plan'!$H$6:$H$105,MATCH($A21,'Station Plan'!$S$6:$S$105,0)),""))</f>
        <v/>
      </c>
      <c r="J21" s="24">
        <f>IF($A21="","",IFERROR(INDEX('Station Plan'!$I$6:$I$105,MATCH($A21,'Station Plan'!$S$6:$S$105,0)),""))</f>
        <v/>
      </c>
      <c r="K21" s="24">
        <f>IF($A21="","",IFERROR(INDEX('Station Plan'!$J$6:$J$105,MATCH($A21,'Station Plan'!$S$6:$S$105,0)),""))</f>
        <v/>
      </c>
      <c r="L21" s="24">
        <f>IF($A21="","",IFERROR(INDEX('Station Plan'!$K$6:$K$105,MATCH($A21,'Station Plan'!$S$6:$S$105,0)),""))</f>
        <v/>
      </c>
      <c r="M21" s="10">
        <f>IF($A21="","",IFERROR(INDEX('Station Plan'!$L$6:$L$105,MATCH($A21,'Station Plan'!$S$6:$S$105,0)),""))</f>
        <v/>
      </c>
      <c r="N21" s="10">
        <f>IF($A21="","",IFERROR(INDEX('Station Plan'!$M$6:$M$105,MATCH($A21,'Station Plan'!$S$6:$S$105,0)),""))</f>
        <v/>
      </c>
      <c r="O21" s="10">
        <f>IF($A21="","",IFERROR(INDEX('Station Plan'!$N$6:$N$105,MATCH($A21,'Station Plan'!$S$6:$S$105,0)),""))</f>
        <v/>
      </c>
      <c r="P21" s="10">
        <f>IF($A21="","",IFERROR(INDEX('Station Plan'!$O$6:$O$105,MATCH($A21,'Station Plan'!$S$6:$S$105,0)),""))</f>
        <v/>
      </c>
      <c r="Q21" s="10">
        <f>IF($A21="","",IFERROR(INDEX('Station Plan'!$P$6:$P$105,MATCH($A21,'Station Plan'!$S$6:$S$105,0)),""))</f>
        <v/>
      </c>
      <c r="R21" s="10">
        <f>IF($A21="","",IFERROR(INDEX('Station Plan'!$Q$6:$Q$105,MATCH($A21,'Station Plan'!$S$6:$S$105,0)),""))</f>
        <v/>
      </c>
    </row>
    <row r="22" ht="28" customHeight="1">
      <c r="A22" s="9">
        <f>IF(ROWS($A$6:A22)&lt;=COUNTIF('Station Plan'!$R$6:$R$105,"Included"),ROWS($A$6:A22),"")</f>
        <v/>
      </c>
      <c r="B22" s="9">
        <f>IF($A22="","",IFERROR(INDEX('Station Plan'!$A$6:$A$105,MATCH($A22,'Station Plan'!$S$6:$S$105,0)),""))</f>
        <v/>
      </c>
      <c r="C22" s="11">
        <f>IF($A22="","",IFERROR(INDEX('Station Plan'!$B$6:$B$105,MATCH($A22,'Station Plan'!$S$6:$S$105,0)),""))</f>
        <v/>
      </c>
      <c r="D22" s="10">
        <f>IF($A22="","",IFERROR(INDEX('Station Plan'!$C$6:$C$105,MATCH($A22,'Station Plan'!$S$6:$S$105,0)),""))</f>
        <v/>
      </c>
      <c r="E22" s="10">
        <f>IF($A22="","",IFERROR(INDEX('Station Plan'!$D$6:$D$105,MATCH($A22,'Station Plan'!$S$6:$S$105,0)),""))</f>
        <v/>
      </c>
      <c r="F22" s="10">
        <f>IF($A22="","",IFERROR(INDEX('Station Plan'!$E$6:$E$105,MATCH($A22,'Station Plan'!$S$6:$S$105,0)),""))</f>
        <v/>
      </c>
      <c r="G22" s="24">
        <f>IF($A22="","",IFERROR(INDEX('Station Plan'!$F$6:$F$105,MATCH($A22,'Station Plan'!$S$6:$S$105,0)),""))</f>
        <v/>
      </c>
      <c r="H22" s="24">
        <f>IF($A22="","",IFERROR(INDEX('Station Plan'!$G$6:$G$105,MATCH($A22,'Station Plan'!$S$6:$S$105,0)),""))</f>
        <v/>
      </c>
      <c r="I22" s="24">
        <f>IF($A22="","",IFERROR(INDEX('Station Plan'!$H$6:$H$105,MATCH($A22,'Station Plan'!$S$6:$S$105,0)),""))</f>
        <v/>
      </c>
      <c r="J22" s="24">
        <f>IF($A22="","",IFERROR(INDEX('Station Plan'!$I$6:$I$105,MATCH($A22,'Station Plan'!$S$6:$S$105,0)),""))</f>
        <v/>
      </c>
      <c r="K22" s="24">
        <f>IF($A22="","",IFERROR(INDEX('Station Plan'!$J$6:$J$105,MATCH($A22,'Station Plan'!$S$6:$S$105,0)),""))</f>
        <v/>
      </c>
      <c r="L22" s="24">
        <f>IF($A22="","",IFERROR(INDEX('Station Plan'!$K$6:$K$105,MATCH($A22,'Station Plan'!$S$6:$S$105,0)),""))</f>
        <v/>
      </c>
      <c r="M22" s="10">
        <f>IF($A22="","",IFERROR(INDEX('Station Plan'!$L$6:$L$105,MATCH($A22,'Station Plan'!$S$6:$S$105,0)),""))</f>
        <v/>
      </c>
      <c r="N22" s="10">
        <f>IF($A22="","",IFERROR(INDEX('Station Plan'!$M$6:$M$105,MATCH($A22,'Station Plan'!$S$6:$S$105,0)),""))</f>
        <v/>
      </c>
      <c r="O22" s="10">
        <f>IF($A22="","",IFERROR(INDEX('Station Plan'!$N$6:$N$105,MATCH($A22,'Station Plan'!$S$6:$S$105,0)),""))</f>
        <v/>
      </c>
      <c r="P22" s="10">
        <f>IF($A22="","",IFERROR(INDEX('Station Plan'!$O$6:$O$105,MATCH($A22,'Station Plan'!$S$6:$S$105,0)),""))</f>
        <v/>
      </c>
      <c r="Q22" s="10">
        <f>IF($A22="","",IFERROR(INDEX('Station Plan'!$P$6:$P$105,MATCH($A22,'Station Plan'!$S$6:$S$105,0)),""))</f>
        <v/>
      </c>
      <c r="R22" s="10">
        <f>IF($A22="","",IFERROR(INDEX('Station Plan'!$Q$6:$Q$105,MATCH($A22,'Station Plan'!$S$6:$S$105,0)),""))</f>
        <v/>
      </c>
    </row>
    <row r="23" ht="28" customHeight="1">
      <c r="A23" s="9">
        <f>IF(ROWS($A$6:A23)&lt;=COUNTIF('Station Plan'!$R$6:$R$105,"Included"),ROWS($A$6:A23),"")</f>
        <v/>
      </c>
      <c r="B23" s="9">
        <f>IF($A23="","",IFERROR(INDEX('Station Plan'!$A$6:$A$105,MATCH($A23,'Station Plan'!$S$6:$S$105,0)),""))</f>
        <v/>
      </c>
      <c r="C23" s="11">
        <f>IF($A23="","",IFERROR(INDEX('Station Plan'!$B$6:$B$105,MATCH($A23,'Station Plan'!$S$6:$S$105,0)),""))</f>
        <v/>
      </c>
      <c r="D23" s="10">
        <f>IF($A23="","",IFERROR(INDEX('Station Plan'!$C$6:$C$105,MATCH($A23,'Station Plan'!$S$6:$S$105,0)),""))</f>
        <v/>
      </c>
      <c r="E23" s="10">
        <f>IF($A23="","",IFERROR(INDEX('Station Plan'!$D$6:$D$105,MATCH($A23,'Station Plan'!$S$6:$S$105,0)),""))</f>
        <v/>
      </c>
      <c r="F23" s="10">
        <f>IF($A23="","",IFERROR(INDEX('Station Plan'!$E$6:$E$105,MATCH($A23,'Station Plan'!$S$6:$S$105,0)),""))</f>
        <v/>
      </c>
      <c r="G23" s="24">
        <f>IF($A23="","",IFERROR(INDEX('Station Plan'!$F$6:$F$105,MATCH($A23,'Station Plan'!$S$6:$S$105,0)),""))</f>
        <v/>
      </c>
      <c r="H23" s="24">
        <f>IF($A23="","",IFERROR(INDEX('Station Plan'!$G$6:$G$105,MATCH($A23,'Station Plan'!$S$6:$S$105,0)),""))</f>
        <v/>
      </c>
      <c r="I23" s="24">
        <f>IF($A23="","",IFERROR(INDEX('Station Plan'!$H$6:$H$105,MATCH($A23,'Station Plan'!$S$6:$S$105,0)),""))</f>
        <v/>
      </c>
      <c r="J23" s="24">
        <f>IF($A23="","",IFERROR(INDEX('Station Plan'!$I$6:$I$105,MATCH($A23,'Station Plan'!$S$6:$S$105,0)),""))</f>
        <v/>
      </c>
      <c r="K23" s="24">
        <f>IF($A23="","",IFERROR(INDEX('Station Plan'!$J$6:$J$105,MATCH($A23,'Station Plan'!$S$6:$S$105,0)),""))</f>
        <v/>
      </c>
      <c r="L23" s="24">
        <f>IF($A23="","",IFERROR(INDEX('Station Plan'!$K$6:$K$105,MATCH($A23,'Station Plan'!$S$6:$S$105,0)),""))</f>
        <v/>
      </c>
      <c r="M23" s="10">
        <f>IF($A23="","",IFERROR(INDEX('Station Plan'!$L$6:$L$105,MATCH($A23,'Station Plan'!$S$6:$S$105,0)),""))</f>
        <v/>
      </c>
      <c r="N23" s="10">
        <f>IF($A23="","",IFERROR(INDEX('Station Plan'!$M$6:$M$105,MATCH($A23,'Station Plan'!$S$6:$S$105,0)),""))</f>
        <v/>
      </c>
      <c r="O23" s="10">
        <f>IF($A23="","",IFERROR(INDEX('Station Plan'!$N$6:$N$105,MATCH($A23,'Station Plan'!$S$6:$S$105,0)),""))</f>
        <v/>
      </c>
      <c r="P23" s="10">
        <f>IF($A23="","",IFERROR(INDEX('Station Plan'!$O$6:$O$105,MATCH($A23,'Station Plan'!$S$6:$S$105,0)),""))</f>
        <v/>
      </c>
      <c r="Q23" s="10">
        <f>IF($A23="","",IFERROR(INDEX('Station Plan'!$P$6:$P$105,MATCH($A23,'Station Plan'!$S$6:$S$105,0)),""))</f>
        <v/>
      </c>
      <c r="R23" s="10">
        <f>IF($A23="","",IFERROR(INDEX('Station Plan'!$Q$6:$Q$105,MATCH($A23,'Station Plan'!$S$6:$S$105,0)),""))</f>
        <v/>
      </c>
    </row>
    <row r="24" ht="28" customHeight="1">
      <c r="A24" s="9">
        <f>IF(ROWS($A$6:A24)&lt;=COUNTIF('Station Plan'!$R$6:$R$105,"Included"),ROWS($A$6:A24),"")</f>
        <v/>
      </c>
      <c r="B24" s="9">
        <f>IF($A24="","",IFERROR(INDEX('Station Plan'!$A$6:$A$105,MATCH($A24,'Station Plan'!$S$6:$S$105,0)),""))</f>
        <v/>
      </c>
      <c r="C24" s="11">
        <f>IF($A24="","",IFERROR(INDEX('Station Plan'!$B$6:$B$105,MATCH($A24,'Station Plan'!$S$6:$S$105,0)),""))</f>
        <v/>
      </c>
      <c r="D24" s="10">
        <f>IF($A24="","",IFERROR(INDEX('Station Plan'!$C$6:$C$105,MATCH($A24,'Station Plan'!$S$6:$S$105,0)),""))</f>
        <v/>
      </c>
      <c r="E24" s="10">
        <f>IF($A24="","",IFERROR(INDEX('Station Plan'!$D$6:$D$105,MATCH($A24,'Station Plan'!$S$6:$S$105,0)),""))</f>
        <v/>
      </c>
      <c r="F24" s="10">
        <f>IF($A24="","",IFERROR(INDEX('Station Plan'!$E$6:$E$105,MATCH($A24,'Station Plan'!$S$6:$S$105,0)),""))</f>
        <v/>
      </c>
      <c r="G24" s="24">
        <f>IF($A24="","",IFERROR(INDEX('Station Plan'!$F$6:$F$105,MATCH($A24,'Station Plan'!$S$6:$S$105,0)),""))</f>
        <v/>
      </c>
      <c r="H24" s="24">
        <f>IF($A24="","",IFERROR(INDEX('Station Plan'!$G$6:$G$105,MATCH($A24,'Station Plan'!$S$6:$S$105,0)),""))</f>
        <v/>
      </c>
      <c r="I24" s="24">
        <f>IF($A24="","",IFERROR(INDEX('Station Plan'!$H$6:$H$105,MATCH($A24,'Station Plan'!$S$6:$S$105,0)),""))</f>
        <v/>
      </c>
      <c r="J24" s="24">
        <f>IF($A24="","",IFERROR(INDEX('Station Plan'!$I$6:$I$105,MATCH($A24,'Station Plan'!$S$6:$S$105,0)),""))</f>
        <v/>
      </c>
      <c r="K24" s="24">
        <f>IF($A24="","",IFERROR(INDEX('Station Plan'!$J$6:$J$105,MATCH($A24,'Station Plan'!$S$6:$S$105,0)),""))</f>
        <v/>
      </c>
      <c r="L24" s="24">
        <f>IF($A24="","",IFERROR(INDEX('Station Plan'!$K$6:$K$105,MATCH($A24,'Station Plan'!$S$6:$S$105,0)),""))</f>
        <v/>
      </c>
      <c r="M24" s="10">
        <f>IF($A24="","",IFERROR(INDEX('Station Plan'!$L$6:$L$105,MATCH($A24,'Station Plan'!$S$6:$S$105,0)),""))</f>
        <v/>
      </c>
      <c r="N24" s="10">
        <f>IF($A24="","",IFERROR(INDEX('Station Plan'!$M$6:$M$105,MATCH($A24,'Station Plan'!$S$6:$S$105,0)),""))</f>
        <v/>
      </c>
      <c r="O24" s="10">
        <f>IF($A24="","",IFERROR(INDEX('Station Plan'!$N$6:$N$105,MATCH($A24,'Station Plan'!$S$6:$S$105,0)),""))</f>
        <v/>
      </c>
      <c r="P24" s="10">
        <f>IF($A24="","",IFERROR(INDEX('Station Plan'!$O$6:$O$105,MATCH($A24,'Station Plan'!$S$6:$S$105,0)),""))</f>
        <v/>
      </c>
      <c r="Q24" s="10">
        <f>IF($A24="","",IFERROR(INDEX('Station Plan'!$P$6:$P$105,MATCH($A24,'Station Plan'!$S$6:$S$105,0)),""))</f>
        <v/>
      </c>
      <c r="R24" s="10">
        <f>IF($A24="","",IFERROR(INDEX('Station Plan'!$Q$6:$Q$105,MATCH($A24,'Station Plan'!$S$6:$S$105,0)),""))</f>
        <v/>
      </c>
    </row>
    <row r="25" ht="28" customHeight="1">
      <c r="A25" s="9">
        <f>IF(ROWS($A$6:A25)&lt;=COUNTIF('Station Plan'!$R$6:$R$105,"Included"),ROWS($A$6:A25),"")</f>
        <v/>
      </c>
      <c r="B25" s="9">
        <f>IF($A25="","",IFERROR(INDEX('Station Plan'!$A$6:$A$105,MATCH($A25,'Station Plan'!$S$6:$S$105,0)),""))</f>
        <v/>
      </c>
      <c r="C25" s="11">
        <f>IF($A25="","",IFERROR(INDEX('Station Plan'!$B$6:$B$105,MATCH($A25,'Station Plan'!$S$6:$S$105,0)),""))</f>
        <v/>
      </c>
      <c r="D25" s="10">
        <f>IF($A25="","",IFERROR(INDEX('Station Plan'!$C$6:$C$105,MATCH($A25,'Station Plan'!$S$6:$S$105,0)),""))</f>
        <v/>
      </c>
      <c r="E25" s="10">
        <f>IF($A25="","",IFERROR(INDEX('Station Plan'!$D$6:$D$105,MATCH($A25,'Station Plan'!$S$6:$S$105,0)),""))</f>
        <v/>
      </c>
      <c r="F25" s="10">
        <f>IF($A25="","",IFERROR(INDEX('Station Plan'!$E$6:$E$105,MATCH($A25,'Station Plan'!$S$6:$S$105,0)),""))</f>
        <v/>
      </c>
      <c r="G25" s="24">
        <f>IF($A25="","",IFERROR(INDEX('Station Plan'!$F$6:$F$105,MATCH($A25,'Station Plan'!$S$6:$S$105,0)),""))</f>
        <v/>
      </c>
      <c r="H25" s="24">
        <f>IF($A25="","",IFERROR(INDEX('Station Plan'!$G$6:$G$105,MATCH($A25,'Station Plan'!$S$6:$S$105,0)),""))</f>
        <v/>
      </c>
      <c r="I25" s="24">
        <f>IF($A25="","",IFERROR(INDEX('Station Plan'!$H$6:$H$105,MATCH($A25,'Station Plan'!$S$6:$S$105,0)),""))</f>
        <v/>
      </c>
      <c r="J25" s="24">
        <f>IF($A25="","",IFERROR(INDEX('Station Plan'!$I$6:$I$105,MATCH($A25,'Station Plan'!$S$6:$S$105,0)),""))</f>
        <v/>
      </c>
      <c r="K25" s="24">
        <f>IF($A25="","",IFERROR(INDEX('Station Plan'!$J$6:$J$105,MATCH($A25,'Station Plan'!$S$6:$S$105,0)),""))</f>
        <v/>
      </c>
      <c r="L25" s="24">
        <f>IF($A25="","",IFERROR(INDEX('Station Plan'!$K$6:$K$105,MATCH($A25,'Station Plan'!$S$6:$S$105,0)),""))</f>
        <v/>
      </c>
      <c r="M25" s="10">
        <f>IF($A25="","",IFERROR(INDEX('Station Plan'!$L$6:$L$105,MATCH($A25,'Station Plan'!$S$6:$S$105,0)),""))</f>
        <v/>
      </c>
      <c r="N25" s="10">
        <f>IF($A25="","",IFERROR(INDEX('Station Plan'!$M$6:$M$105,MATCH($A25,'Station Plan'!$S$6:$S$105,0)),""))</f>
        <v/>
      </c>
      <c r="O25" s="10">
        <f>IF($A25="","",IFERROR(INDEX('Station Plan'!$N$6:$N$105,MATCH($A25,'Station Plan'!$S$6:$S$105,0)),""))</f>
        <v/>
      </c>
      <c r="P25" s="10">
        <f>IF($A25="","",IFERROR(INDEX('Station Plan'!$O$6:$O$105,MATCH($A25,'Station Plan'!$S$6:$S$105,0)),""))</f>
        <v/>
      </c>
      <c r="Q25" s="10">
        <f>IF($A25="","",IFERROR(INDEX('Station Plan'!$P$6:$P$105,MATCH($A25,'Station Plan'!$S$6:$S$105,0)),""))</f>
        <v/>
      </c>
      <c r="R25" s="10">
        <f>IF($A25="","",IFERROR(INDEX('Station Plan'!$Q$6:$Q$105,MATCH($A25,'Station Plan'!$S$6:$S$105,0)),""))</f>
        <v/>
      </c>
    </row>
    <row r="26" ht="28" customHeight="1">
      <c r="A26" s="9">
        <f>IF(ROWS($A$6:A26)&lt;=COUNTIF('Station Plan'!$R$6:$R$105,"Included"),ROWS($A$6:A26),"")</f>
        <v/>
      </c>
      <c r="B26" s="9">
        <f>IF($A26="","",IFERROR(INDEX('Station Plan'!$A$6:$A$105,MATCH($A26,'Station Plan'!$S$6:$S$105,0)),""))</f>
        <v/>
      </c>
      <c r="C26" s="11">
        <f>IF($A26="","",IFERROR(INDEX('Station Plan'!$B$6:$B$105,MATCH($A26,'Station Plan'!$S$6:$S$105,0)),""))</f>
        <v/>
      </c>
      <c r="D26" s="10">
        <f>IF($A26="","",IFERROR(INDEX('Station Plan'!$C$6:$C$105,MATCH($A26,'Station Plan'!$S$6:$S$105,0)),""))</f>
        <v/>
      </c>
      <c r="E26" s="10">
        <f>IF($A26="","",IFERROR(INDEX('Station Plan'!$D$6:$D$105,MATCH($A26,'Station Plan'!$S$6:$S$105,0)),""))</f>
        <v/>
      </c>
      <c r="F26" s="10">
        <f>IF($A26="","",IFERROR(INDEX('Station Plan'!$E$6:$E$105,MATCH($A26,'Station Plan'!$S$6:$S$105,0)),""))</f>
        <v/>
      </c>
      <c r="G26" s="24">
        <f>IF($A26="","",IFERROR(INDEX('Station Plan'!$F$6:$F$105,MATCH($A26,'Station Plan'!$S$6:$S$105,0)),""))</f>
        <v/>
      </c>
      <c r="H26" s="24">
        <f>IF($A26="","",IFERROR(INDEX('Station Plan'!$G$6:$G$105,MATCH($A26,'Station Plan'!$S$6:$S$105,0)),""))</f>
        <v/>
      </c>
      <c r="I26" s="24">
        <f>IF($A26="","",IFERROR(INDEX('Station Plan'!$H$6:$H$105,MATCH($A26,'Station Plan'!$S$6:$S$105,0)),""))</f>
        <v/>
      </c>
      <c r="J26" s="24">
        <f>IF($A26="","",IFERROR(INDEX('Station Plan'!$I$6:$I$105,MATCH($A26,'Station Plan'!$S$6:$S$105,0)),""))</f>
        <v/>
      </c>
      <c r="K26" s="24">
        <f>IF($A26="","",IFERROR(INDEX('Station Plan'!$J$6:$J$105,MATCH($A26,'Station Plan'!$S$6:$S$105,0)),""))</f>
        <v/>
      </c>
      <c r="L26" s="24">
        <f>IF($A26="","",IFERROR(INDEX('Station Plan'!$K$6:$K$105,MATCH($A26,'Station Plan'!$S$6:$S$105,0)),""))</f>
        <v/>
      </c>
      <c r="M26" s="10">
        <f>IF($A26="","",IFERROR(INDEX('Station Plan'!$L$6:$L$105,MATCH($A26,'Station Plan'!$S$6:$S$105,0)),""))</f>
        <v/>
      </c>
      <c r="N26" s="10">
        <f>IF($A26="","",IFERROR(INDEX('Station Plan'!$M$6:$M$105,MATCH($A26,'Station Plan'!$S$6:$S$105,0)),""))</f>
        <v/>
      </c>
      <c r="O26" s="10">
        <f>IF($A26="","",IFERROR(INDEX('Station Plan'!$N$6:$N$105,MATCH($A26,'Station Plan'!$S$6:$S$105,0)),""))</f>
        <v/>
      </c>
      <c r="P26" s="10">
        <f>IF($A26="","",IFERROR(INDEX('Station Plan'!$O$6:$O$105,MATCH($A26,'Station Plan'!$S$6:$S$105,0)),""))</f>
        <v/>
      </c>
      <c r="Q26" s="10">
        <f>IF($A26="","",IFERROR(INDEX('Station Plan'!$P$6:$P$105,MATCH($A26,'Station Plan'!$S$6:$S$105,0)),""))</f>
        <v/>
      </c>
      <c r="R26" s="10">
        <f>IF($A26="","",IFERROR(INDEX('Station Plan'!$Q$6:$Q$105,MATCH($A26,'Station Plan'!$S$6:$S$105,0)),""))</f>
        <v/>
      </c>
    </row>
    <row r="27" ht="28" customHeight="1">
      <c r="A27" s="9">
        <f>IF(ROWS($A$6:A27)&lt;=COUNTIF('Station Plan'!$R$6:$R$105,"Included"),ROWS($A$6:A27),"")</f>
        <v/>
      </c>
      <c r="B27" s="9">
        <f>IF($A27="","",IFERROR(INDEX('Station Plan'!$A$6:$A$105,MATCH($A27,'Station Plan'!$S$6:$S$105,0)),""))</f>
        <v/>
      </c>
      <c r="C27" s="11">
        <f>IF($A27="","",IFERROR(INDEX('Station Plan'!$B$6:$B$105,MATCH($A27,'Station Plan'!$S$6:$S$105,0)),""))</f>
        <v/>
      </c>
      <c r="D27" s="10">
        <f>IF($A27="","",IFERROR(INDEX('Station Plan'!$C$6:$C$105,MATCH($A27,'Station Plan'!$S$6:$S$105,0)),""))</f>
        <v/>
      </c>
      <c r="E27" s="10">
        <f>IF($A27="","",IFERROR(INDEX('Station Plan'!$D$6:$D$105,MATCH($A27,'Station Plan'!$S$6:$S$105,0)),""))</f>
        <v/>
      </c>
      <c r="F27" s="10">
        <f>IF($A27="","",IFERROR(INDEX('Station Plan'!$E$6:$E$105,MATCH($A27,'Station Plan'!$S$6:$S$105,0)),""))</f>
        <v/>
      </c>
      <c r="G27" s="24">
        <f>IF($A27="","",IFERROR(INDEX('Station Plan'!$F$6:$F$105,MATCH($A27,'Station Plan'!$S$6:$S$105,0)),""))</f>
        <v/>
      </c>
      <c r="H27" s="24">
        <f>IF($A27="","",IFERROR(INDEX('Station Plan'!$G$6:$G$105,MATCH($A27,'Station Plan'!$S$6:$S$105,0)),""))</f>
        <v/>
      </c>
      <c r="I27" s="24">
        <f>IF($A27="","",IFERROR(INDEX('Station Plan'!$H$6:$H$105,MATCH($A27,'Station Plan'!$S$6:$S$105,0)),""))</f>
        <v/>
      </c>
      <c r="J27" s="24">
        <f>IF($A27="","",IFERROR(INDEX('Station Plan'!$I$6:$I$105,MATCH($A27,'Station Plan'!$S$6:$S$105,0)),""))</f>
        <v/>
      </c>
      <c r="K27" s="24">
        <f>IF($A27="","",IFERROR(INDEX('Station Plan'!$J$6:$J$105,MATCH($A27,'Station Plan'!$S$6:$S$105,0)),""))</f>
        <v/>
      </c>
      <c r="L27" s="24">
        <f>IF($A27="","",IFERROR(INDEX('Station Plan'!$K$6:$K$105,MATCH($A27,'Station Plan'!$S$6:$S$105,0)),""))</f>
        <v/>
      </c>
      <c r="M27" s="10">
        <f>IF($A27="","",IFERROR(INDEX('Station Plan'!$L$6:$L$105,MATCH($A27,'Station Plan'!$S$6:$S$105,0)),""))</f>
        <v/>
      </c>
      <c r="N27" s="10">
        <f>IF($A27="","",IFERROR(INDEX('Station Plan'!$M$6:$M$105,MATCH($A27,'Station Plan'!$S$6:$S$105,0)),""))</f>
        <v/>
      </c>
      <c r="O27" s="10">
        <f>IF($A27="","",IFERROR(INDEX('Station Plan'!$N$6:$N$105,MATCH($A27,'Station Plan'!$S$6:$S$105,0)),""))</f>
        <v/>
      </c>
      <c r="P27" s="10">
        <f>IF($A27="","",IFERROR(INDEX('Station Plan'!$O$6:$O$105,MATCH($A27,'Station Plan'!$S$6:$S$105,0)),""))</f>
        <v/>
      </c>
      <c r="Q27" s="10">
        <f>IF($A27="","",IFERROR(INDEX('Station Plan'!$P$6:$P$105,MATCH($A27,'Station Plan'!$S$6:$S$105,0)),""))</f>
        <v/>
      </c>
      <c r="R27" s="10">
        <f>IF($A27="","",IFERROR(INDEX('Station Plan'!$Q$6:$Q$105,MATCH($A27,'Station Plan'!$S$6:$S$105,0)),""))</f>
        <v/>
      </c>
    </row>
    <row r="28" ht="28" customHeight="1">
      <c r="A28" s="9">
        <f>IF(ROWS($A$6:A28)&lt;=COUNTIF('Station Plan'!$R$6:$R$105,"Included"),ROWS($A$6:A28),"")</f>
        <v/>
      </c>
      <c r="B28" s="9">
        <f>IF($A28="","",IFERROR(INDEX('Station Plan'!$A$6:$A$105,MATCH($A28,'Station Plan'!$S$6:$S$105,0)),""))</f>
        <v/>
      </c>
      <c r="C28" s="11">
        <f>IF($A28="","",IFERROR(INDEX('Station Plan'!$B$6:$B$105,MATCH($A28,'Station Plan'!$S$6:$S$105,0)),""))</f>
        <v/>
      </c>
      <c r="D28" s="10">
        <f>IF($A28="","",IFERROR(INDEX('Station Plan'!$C$6:$C$105,MATCH($A28,'Station Plan'!$S$6:$S$105,0)),""))</f>
        <v/>
      </c>
      <c r="E28" s="10">
        <f>IF($A28="","",IFERROR(INDEX('Station Plan'!$D$6:$D$105,MATCH($A28,'Station Plan'!$S$6:$S$105,0)),""))</f>
        <v/>
      </c>
      <c r="F28" s="10">
        <f>IF($A28="","",IFERROR(INDEX('Station Plan'!$E$6:$E$105,MATCH($A28,'Station Plan'!$S$6:$S$105,0)),""))</f>
        <v/>
      </c>
      <c r="G28" s="24">
        <f>IF($A28="","",IFERROR(INDEX('Station Plan'!$F$6:$F$105,MATCH($A28,'Station Plan'!$S$6:$S$105,0)),""))</f>
        <v/>
      </c>
      <c r="H28" s="24">
        <f>IF($A28="","",IFERROR(INDEX('Station Plan'!$G$6:$G$105,MATCH($A28,'Station Plan'!$S$6:$S$105,0)),""))</f>
        <v/>
      </c>
      <c r="I28" s="24">
        <f>IF($A28="","",IFERROR(INDEX('Station Plan'!$H$6:$H$105,MATCH($A28,'Station Plan'!$S$6:$S$105,0)),""))</f>
        <v/>
      </c>
      <c r="J28" s="24">
        <f>IF($A28="","",IFERROR(INDEX('Station Plan'!$I$6:$I$105,MATCH($A28,'Station Plan'!$S$6:$S$105,0)),""))</f>
        <v/>
      </c>
      <c r="K28" s="24">
        <f>IF($A28="","",IFERROR(INDEX('Station Plan'!$J$6:$J$105,MATCH($A28,'Station Plan'!$S$6:$S$105,0)),""))</f>
        <v/>
      </c>
      <c r="L28" s="24">
        <f>IF($A28="","",IFERROR(INDEX('Station Plan'!$K$6:$K$105,MATCH($A28,'Station Plan'!$S$6:$S$105,0)),""))</f>
        <v/>
      </c>
      <c r="M28" s="10">
        <f>IF($A28="","",IFERROR(INDEX('Station Plan'!$L$6:$L$105,MATCH($A28,'Station Plan'!$S$6:$S$105,0)),""))</f>
        <v/>
      </c>
      <c r="N28" s="10">
        <f>IF($A28="","",IFERROR(INDEX('Station Plan'!$M$6:$M$105,MATCH($A28,'Station Plan'!$S$6:$S$105,0)),""))</f>
        <v/>
      </c>
      <c r="O28" s="10">
        <f>IF($A28="","",IFERROR(INDEX('Station Plan'!$N$6:$N$105,MATCH($A28,'Station Plan'!$S$6:$S$105,0)),""))</f>
        <v/>
      </c>
      <c r="P28" s="10">
        <f>IF($A28="","",IFERROR(INDEX('Station Plan'!$O$6:$O$105,MATCH($A28,'Station Plan'!$S$6:$S$105,0)),""))</f>
        <v/>
      </c>
      <c r="Q28" s="10">
        <f>IF($A28="","",IFERROR(INDEX('Station Plan'!$P$6:$P$105,MATCH($A28,'Station Plan'!$S$6:$S$105,0)),""))</f>
        <v/>
      </c>
      <c r="R28" s="10">
        <f>IF($A28="","",IFERROR(INDEX('Station Plan'!$Q$6:$Q$105,MATCH($A28,'Station Plan'!$S$6:$S$105,0)),""))</f>
        <v/>
      </c>
    </row>
    <row r="29" ht="28" customHeight="1">
      <c r="A29" s="9">
        <f>IF(ROWS($A$6:A29)&lt;=COUNTIF('Station Plan'!$R$6:$R$105,"Included"),ROWS($A$6:A29),"")</f>
        <v/>
      </c>
      <c r="B29" s="9">
        <f>IF($A29="","",IFERROR(INDEX('Station Plan'!$A$6:$A$105,MATCH($A29,'Station Plan'!$S$6:$S$105,0)),""))</f>
        <v/>
      </c>
      <c r="C29" s="11">
        <f>IF($A29="","",IFERROR(INDEX('Station Plan'!$B$6:$B$105,MATCH($A29,'Station Plan'!$S$6:$S$105,0)),""))</f>
        <v/>
      </c>
      <c r="D29" s="10">
        <f>IF($A29="","",IFERROR(INDEX('Station Plan'!$C$6:$C$105,MATCH($A29,'Station Plan'!$S$6:$S$105,0)),""))</f>
        <v/>
      </c>
      <c r="E29" s="10">
        <f>IF($A29="","",IFERROR(INDEX('Station Plan'!$D$6:$D$105,MATCH($A29,'Station Plan'!$S$6:$S$105,0)),""))</f>
        <v/>
      </c>
      <c r="F29" s="10">
        <f>IF($A29="","",IFERROR(INDEX('Station Plan'!$E$6:$E$105,MATCH($A29,'Station Plan'!$S$6:$S$105,0)),""))</f>
        <v/>
      </c>
      <c r="G29" s="24">
        <f>IF($A29="","",IFERROR(INDEX('Station Plan'!$F$6:$F$105,MATCH($A29,'Station Plan'!$S$6:$S$105,0)),""))</f>
        <v/>
      </c>
      <c r="H29" s="24">
        <f>IF($A29="","",IFERROR(INDEX('Station Plan'!$G$6:$G$105,MATCH($A29,'Station Plan'!$S$6:$S$105,0)),""))</f>
        <v/>
      </c>
      <c r="I29" s="24">
        <f>IF($A29="","",IFERROR(INDEX('Station Plan'!$H$6:$H$105,MATCH($A29,'Station Plan'!$S$6:$S$105,0)),""))</f>
        <v/>
      </c>
      <c r="J29" s="24">
        <f>IF($A29="","",IFERROR(INDEX('Station Plan'!$I$6:$I$105,MATCH($A29,'Station Plan'!$S$6:$S$105,0)),""))</f>
        <v/>
      </c>
      <c r="K29" s="24">
        <f>IF($A29="","",IFERROR(INDEX('Station Plan'!$J$6:$J$105,MATCH($A29,'Station Plan'!$S$6:$S$105,0)),""))</f>
        <v/>
      </c>
      <c r="L29" s="24">
        <f>IF($A29="","",IFERROR(INDEX('Station Plan'!$K$6:$K$105,MATCH($A29,'Station Plan'!$S$6:$S$105,0)),""))</f>
        <v/>
      </c>
      <c r="M29" s="10">
        <f>IF($A29="","",IFERROR(INDEX('Station Plan'!$L$6:$L$105,MATCH($A29,'Station Plan'!$S$6:$S$105,0)),""))</f>
        <v/>
      </c>
      <c r="N29" s="10">
        <f>IF($A29="","",IFERROR(INDEX('Station Plan'!$M$6:$M$105,MATCH($A29,'Station Plan'!$S$6:$S$105,0)),""))</f>
        <v/>
      </c>
      <c r="O29" s="10">
        <f>IF($A29="","",IFERROR(INDEX('Station Plan'!$N$6:$N$105,MATCH($A29,'Station Plan'!$S$6:$S$105,0)),""))</f>
        <v/>
      </c>
      <c r="P29" s="10">
        <f>IF($A29="","",IFERROR(INDEX('Station Plan'!$O$6:$O$105,MATCH($A29,'Station Plan'!$S$6:$S$105,0)),""))</f>
        <v/>
      </c>
      <c r="Q29" s="10">
        <f>IF($A29="","",IFERROR(INDEX('Station Plan'!$P$6:$P$105,MATCH($A29,'Station Plan'!$S$6:$S$105,0)),""))</f>
        <v/>
      </c>
      <c r="R29" s="10">
        <f>IF($A29="","",IFERROR(INDEX('Station Plan'!$Q$6:$Q$105,MATCH($A29,'Station Plan'!$S$6:$S$105,0)),""))</f>
        <v/>
      </c>
    </row>
    <row r="30" ht="28" customHeight="1">
      <c r="A30" s="9">
        <f>IF(ROWS($A$6:A30)&lt;=COUNTIF('Station Plan'!$R$6:$R$105,"Included"),ROWS($A$6:A30),"")</f>
        <v/>
      </c>
      <c r="B30" s="9">
        <f>IF($A30="","",IFERROR(INDEX('Station Plan'!$A$6:$A$105,MATCH($A30,'Station Plan'!$S$6:$S$105,0)),""))</f>
        <v/>
      </c>
      <c r="C30" s="11">
        <f>IF($A30="","",IFERROR(INDEX('Station Plan'!$B$6:$B$105,MATCH($A30,'Station Plan'!$S$6:$S$105,0)),""))</f>
        <v/>
      </c>
      <c r="D30" s="10">
        <f>IF($A30="","",IFERROR(INDEX('Station Plan'!$C$6:$C$105,MATCH($A30,'Station Plan'!$S$6:$S$105,0)),""))</f>
        <v/>
      </c>
      <c r="E30" s="10">
        <f>IF($A30="","",IFERROR(INDEX('Station Plan'!$D$6:$D$105,MATCH($A30,'Station Plan'!$S$6:$S$105,0)),""))</f>
        <v/>
      </c>
      <c r="F30" s="10">
        <f>IF($A30="","",IFERROR(INDEX('Station Plan'!$E$6:$E$105,MATCH($A30,'Station Plan'!$S$6:$S$105,0)),""))</f>
        <v/>
      </c>
      <c r="G30" s="24">
        <f>IF($A30="","",IFERROR(INDEX('Station Plan'!$F$6:$F$105,MATCH($A30,'Station Plan'!$S$6:$S$105,0)),""))</f>
        <v/>
      </c>
      <c r="H30" s="24">
        <f>IF($A30="","",IFERROR(INDEX('Station Plan'!$G$6:$G$105,MATCH($A30,'Station Plan'!$S$6:$S$105,0)),""))</f>
        <v/>
      </c>
      <c r="I30" s="24">
        <f>IF($A30="","",IFERROR(INDEX('Station Plan'!$H$6:$H$105,MATCH($A30,'Station Plan'!$S$6:$S$105,0)),""))</f>
        <v/>
      </c>
      <c r="J30" s="24">
        <f>IF($A30="","",IFERROR(INDEX('Station Plan'!$I$6:$I$105,MATCH($A30,'Station Plan'!$S$6:$S$105,0)),""))</f>
        <v/>
      </c>
      <c r="K30" s="24">
        <f>IF($A30="","",IFERROR(INDEX('Station Plan'!$J$6:$J$105,MATCH($A30,'Station Plan'!$S$6:$S$105,0)),""))</f>
        <v/>
      </c>
      <c r="L30" s="24">
        <f>IF($A30="","",IFERROR(INDEX('Station Plan'!$K$6:$K$105,MATCH($A30,'Station Plan'!$S$6:$S$105,0)),""))</f>
        <v/>
      </c>
      <c r="M30" s="10">
        <f>IF($A30="","",IFERROR(INDEX('Station Plan'!$L$6:$L$105,MATCH($A30,'Station Plan'!$S$6:$S$105,0)),""))</f>
        <v/>
      </c>
      <c r="N30" s="10">
        <f>IF($A30="","",IFERROR(INDEX('Station Plan'!$M$6:$M$105,MATCH($A30,'Station Plan'!$S$6:$S$105,0)),""))</f>
        <v/>
      </c>
      <c r="O30" s="10">
        <f>IF($A30="","",IFERROR(INDEX('Station Plan'!$N$6:$N$105,MATCH($A30,'Station Plan'!$S$6:$S$105,0)),""))</f>
        <v/>
      </c>
      <c r="P30" s="10">
        <f>IF($A30="","",IFERROR(INDEX('Station Plan'!$O$6:$O$105,MATCH($A30,'Station Plan'!$S$6:$S$105,0)),""))</f>
        <v/>
      </c>
      <c r="Q30" s="10">
        <f>IF($A30="","",IFERROR(INDEX('Station Plan'!$P$6:$P$105,MATCH($A30,'Station Plan'!$S$6:$S$105,0)),""))</f>
        <v/>
      </c>
      <c r="R30" s="10">
        <f>IF($A30="","",IFERROR(INDEX('Station Plan'!$Q$6:$Q$105,MATCH($A30,'Station Plan'!$S$6:$S$105,0)),""))</f>
        <v/>
      </c>
    </row>
    <row r="31" ht="28" customHeight="1">
      <c r="A31" s="9">
        <f>IF(ROWS($A$6:A31)&lt;=COUNTIF('Station Plan'!$R$6:$R$105,"Included"),ROWS($A$6:A31),"")</f>
        <v/>
      </c>
      <c r="B31" s="9">
        <f>IF($A31="","",IFERROR(INDEX('Station Plan'!$A$6:$A$105,MATCH($A31,'Station Plan'!$S$6:$S$105,0)),""))</f>
        <v/>
      </c>
      <c r="C31" s="11">
        <f>IF($A31="","",IFERROR(INDEX('Station Plan'!$B$6:$B$105,MATCH($A31,'Station Plan'!$S$6:$S$105,0)),""))</f>
        <v/>
      </c>
      <c r="D31" s="10">
        <f>IF($A31="","",IFERROR(INDEX('Station Plan'!$C$6:$C$105,MATCH($A31,'Station Plan'!$S$6:$S$105,0)),""))</f>
        <v/>
      </c>
      <c r="E31" s="10">
        <f>IF($A31="","",IFERROR(INDEX('Station Plan'!$D$6:$D$105,MATCH($A31,'Station Plan'!$S$6:$S$105,0)),""))</f>
        <v/>
      </c>
      <c r="F31" s="10">
        <f>IF($A31="","",IFERROR(INDEX('Station Plan'!$E$6:$E$105,MATCH($A31,'Station Plan'!$S$6:$S$105,0)),""))</f>
        <v/>
      </c>
      <c r="G31" s="24">
        <f>IF($A31="","",IFERROR(INDEX('Station Plan'!$F$6:$F$105,MATCH($A31,'Station Plan'!$S$6:$S$105,0)),""))</f>
        <v/>
      </c>
      <c r="H31" s="24">
        <f>IF($A31="","",IFERROR(INDEX('Station Plan'!$G$6:$G$105,MATCH($A31,'Station Plan'!$S$6:$S$105,0)),""))</f>
        <v/>
      </c>
      <c r="I31" s="24">
        <f>IF($A31="","",IFERROR(INDEX('Station Plan'!$H$6:$H$105,MATCH($A31,'Station Plan'!$S$6:$S$105,0)),""))</f>
        <v/>
      </c>
      <c r="J31" s="24">
        <f>IF($A31="","",IFERROR(INDEX('Station Plan'!$I$6:$I$105,MATCH($A31,'Station Plan'!$S$6:$S$105,0)),""))</f>
        <v/>
      </c>
      <c r="K31" s="24">
        <f>IF($A31="","",IFERROR(INDEX('Station Plan'!$J$6:$J$105,MATCH($A31,'Station Plan'!$S$6:$S$105,0)),""))</f>
        <v/>
      </c>
      <c r="L31" s="24">
        <f>IF($A31="","",IFERROR(INDEX('Station Plan'!$K$6:$K$105,MATCH($A31,'Station Plan'!$S$6:$S$105,0)),""))</f>
        <v/>
      </c>
      <c r="M31" s="10">
        <f>IF($A31="","",IFERROR(INDEX('Station Plan'!$L$6:$L$105,MATCH($A31,'Station Plan'!$S$6:$S$105,0)),""))</f>
        <v/>
      </c>
      <c r="N31" s="10">
        <f>IF($A31="","",IFERROR(INDEX('Station Plan'!$M$6:$M$105,MATCH($A31,'Station Plan'!$S$6:$S$105,0)),""))</f>
        <v/>
      </c>
      <c r="O31" s="10">
        <f>IF($A31="","",IFERROR(INDEX('Station Plan'!$N$6:$N$105,MATCH($A31,'Station Plan'!$S$6:$S$105,0)),""))</f>
        <v/>
      </c>
      <c r="P31" s="10">
        <f>IF($A31="","",IFERROR(INDEX('Station Plan'!$O$6:$O$105,MATCH($A31,'Station Plan'!$S$6:$S$105,0)),""))</f>
        <v/>
      </c>
      <c r="Q31" s="10">
        <f>IF($A31="","",IFERROR(INDEX('Station Plan'!$P$6:$P$105,MATCH($A31,'Station Plan'!$S$6:$S$105,0)),""))</f>
        <v/>
      </c>
      <c r="R31" s="10">
        <f>IF($A31="","",IFERROR(INDEX('Station Plan'!$Q$6:$Q$105,MATCH($A31,'Station Plan'!$S$6:$S$105,0)),""))</f>
        <v/>
      </c>
    </row>
    <row r="32" ht="28" customHeight="1">
      <c r="A32" s="9">
        <f>IF(ROWS($A$6:A32)&lt;=COUNTIF('Station Plan'!$R$6:$R$105,"Included"),ROWS($A$6:A32),"")</f>
        <v/>
      </c>
      <c r="B32" s="9">
        <f>IF($A32="","",IFERROR(INDEX('Station Plan'!$A$6:$A$105,MATCH($A32,'Station Plan'!$S$6:$S$105,0)),""))</f>
        <v/>
      </c>
      <c r="C32" s="11">
        <f>IF($A32="","",IFERROR(INDEX('Station Plan'!$B$6:$B$105,MATCH($A32,'Station Plan'!$S$6:$S$105,0)),""))</f>
        <v/>
      </c>
      <c r="D32" s="10">
        <f>IF($A32="","",IFERROR(INDEX('Station Plan'!$C$6:$C$105,MATCH($A32,'Station Plan'!$S$6:$S$105,0)),""))</f>
        <v/>
      </c>
      <c r="E32" s="10">
        <f>IF($A32="","",IFERROR(INDEX('Station Plan'!$D$6:$D$105,MATCH($A32,'Station Plan'!$S$6:$S$105,0)),""))</f>
        <v/>
      </c>
      <c r="F32" s="10">
        <f>IF($A32="","",IFERROR(INDEX('Station Plan'!$E$6:$E$105,MATCH($A32,'Station Plan'!$S$6:$S$105,0)),""))</f>
        <v/>
      </c>
      <c r="G32" s="24">
        <f>IF($A32="","",IFERROR(INDEX('Station Plan'!$F$6:$F$105,MATCH($A32,'Station Plan'!$S$6:$S$105,0)),""))</f>
        <v/>
      </c>
      <c r="H32" s="24">
        <f>IF($A32="","",IFERROR(INDEX('Station Plan'!$G$6:$G$105,MATCH($A32,'Station Plan'!$S$6:$S$105,0)),""))</f>
        <v/>
      </c>
      <c r="I32" s="24">
        <f>IF($A32="","",IFERROR(INDEX('Station Plan'!$H$6:$H$105,MATCH($A32,'Station Plan'!$S$6:$S$105,0)),""))</f>
        <v/>
      </c>
      <c r="J32" s="24">
        <f>IF($A32="","",IFERROR(INDEX('Station Plan'!$I$6:$I$105,MATCH($A32,'Station Plan'!$S$6:$S$105,0)),""))</f>
        <v/>
      </c>
      <c r="K32" s="24">
        <f>IF($A32="","",IFERROR(INDEX('Station Plan'!$J$6:$J$105,MATCH($A32,'Station Plan'!$S$6:$S$105,0)),""))</f>
        <v/>
      </c>
      <c r="L32" s="24">
        <f>IF($A32="","",IFERROR(INDEX('Station Plan'!$K$6:$K$105,MATCH($A32,'Station Plan'!$S$6:$S$105,0)),""))</f>
        <v/>
      </c>
      <c r="M32" s="10">
        <f>IF($A32="","",IFERROR(INDEX('Station Plan'!$L$6:$L$105,MATCH($A32,'Station Plan'!$S$6:$S$105,0)),""))</f>
        <v/>
      </c>
      <c r="N32" s="10">
        <f>IF($A32="","",IFERROR(INDEX('Station Plan'!$M$6:$M$105,MATCH($A32,'Station Plan'!$S$6:$S$105,0)),""))</f>
        <v/>
      </c>
      <c r="O32" s="10">
        <f>IF($A32="","",IFERROR(INDEX('Station Plan'!$N$6:$N$105,MATCH($A32,'Station Plan'!$S$6:$S$105,0)),""))</f>
        <v/>
      </c>
      <c r="P32" s="10">
        <f>IF($A32="","",IFERROR(INDEX('Station Plan'!$O$6:$O$105,MATCH($A32,'Station Plan'!$S$6:$S$105,0)),""))</f>
        <v/>
      </c>
      <c r="Q32" s="10">
        <f>IF($A32="","",IFERROR(INDEX('Station Plan'!$P$6:$P$105,MATCH($A32,'Station Plan'!$S$6:$S$105,0)),""))</f>
        <v/>
      </c>
      <c r="R32" s="10">
        <f>IF($A32="","",IFERROR(INDEX('Station Plan'!$Q$6:$Q$105,MATCH($A32,'Station Plan'!$S$6:$S$105,0)),""))</f>
        <v/>
      </c>
    </row>
    <row r="33" ht="28" customHeight="1">
      <c r="A33" s="9">
        <f>IF(ROWS($A$6:A33)&lt;=COUNTIF('Station Plan'!$R$6:$R$105,"Included"),ROWS($A$6:A33),"")</f>
        <v/>
      </c>
      <c r="B33" s="9">
        <f>IF($A33="","",IFERROR(INDEX('Station Plan'!$A$6:$A$105,MATCH($A33,'Station Plan'!$S$6:$S$105,0)),""))</f>
        <v/>
      </c>
      <c r="C33" s="11">
        <f>IF($A33="","",IFERROR(INDEX('Station Plan'!$B$6:$B$105,MATCH($A33,'Station Plan'!$S$6:$S$105,0)),""))</f>
        <v/>
      </c>
      <c r="D33" s="10">
        <f>IF($A33="","",IFERROR(INDEX('Station Plan'!$C$6:$C$105,MATCH($A33,'Station Plan'!$S$6:$S$105,0)),""))</f>
        <v/>
      </c>
      <c r="E33" s="10">
        <f>IF($A33="","",IFERROR(INDEX('Station Plan'!$D$6:$D$105,MATCH($A33,'Station Plan'!$S$6:$S$105,0)),""))</f>
        <v/>
      </c>
      <c r="F33" s="10">
        <f>IF($A33="","",IFERROR(INDEX('Station Plan'!$E$6:$E$105,MATCH($A33,'Station Plan'!$S$6:$S$105,0)),""))</f>
        <v/>
      </c>
      <c r="G33" s="24">
        <f>IF($A33="","",IFERROR(INDEX('Station Plan'!$F$6:$F$105,MATCH($A33,'Station Plan'!$S$6:$S$105,0)),""))</f>
        <v/>
      </c>
      <c r="H33" s="24">
        <f>IF($A33="","",IFERROR(INDEX('Station Plan'!$G$6:$G$105,MATCH($A33,'Station Plan'!$S$6:$S$105,0)),""))</f>
        <v/>
      </c>
      <c r="I33" s="24">
        <f>IF($A33="","",IFERROR(INDEX('Station Plan'!$H$6:$H$105,MATCH($A33,'Station Plan'!$S$6:$S$105,0)),""))</f>
        <v/>
      </c>
      <c r="J33" s="24">
        <f>IF($A33="","",IFERROR(INDEX('Station Plan'!$I$6:$I$105,MATCH($A33,'Station Plan'!$S$6:$S$105,0)),""))</f>
        <v/>
      </c>
      <c r="K33" s="24">
        <f>IF($A33="","",IFERROR(INDEX('Station Plan'!$J$6:$J$105,MATCH($A33,'Station Plan'!$S$6:$S$105,0)),""))</f>
        <v/>
      </c>
      <c r="L33" s="24">
        <f>IF($A33="","",IFERROR(INDEX('Station Plan'!$K$6:$K$105,MATCH($A33,'Station Plan'!$S$6:$S$105,0)),""))</f>
        <v/>
      </c>
      <c r="M33" s="10">
        <f>IF($A33="","",IFERROR(INDEX('Station Plan'!$L$6:$L$105,MATCH($A33,'Station Plan'!$S$6:$S$105,0)),""))</f>
        <v/>
      </c>
      <c r="N33" s="10">
        <f>IF($A33="","",IFERROR(INDEX('Station Plan'!$M$6:$M$105,MATCH($A33,'Station Plan'!$S$6:$S$105,0)),""))</f>
        <v/>
      </c>
      <c r="O33" s="10">
        <f>IF($A33="","",IFERROR(INDEX('Station Plan'!$N$6:$N$105,MATCH($A33,'Station Plan'!$S$6:$S$105,0)),""))</f>
        <v/>
      </c>
      <c r="P33" s="10">
        <f>IF($A33="","",IFERROR(INDEX('Station Plan'!$O$6:$O$105,MATCH($A33,'Station Plan'!$S$6:$S$105,0)),""))</f>
        <v/>
      </c>
      <c r="Q33" s="10">
        <f>IF($A33="","",IFERROR(INDEX('Station Plan'!$P$6:$P$105,MATCH($A33,'Station Plan'!$S$6:$S$105,0)),""))</f>
        <v/>
      </c>
      <c r="R33" s="10">
        <f>IF($A33="","",IFERROR(INDEX('Station Plan'!$Q$6:$Q$105,MATCH($A33,'Station Plan'!$S$6:$S$105,0)),""))</f>
        <v/>
      </c>
    </row>
    <row r="34" ht="28" customHeight="1">
      <c r="A34" s="9">
        <f>IF(ROWS($A$6:A34)&lt;=COUNTIF('Station Plan'!$R$6:$R$105,"Included"),ROWS($A$6:A34),"")</f>
        <v/>
      </c>
      <c r="B34" s="9">
        <f>IF($A34="","",IFERROR(INDEX('Station Plan'!$A$6:$A$105,MATCH($A34,'Station Plan'!$S$6:$S$105,0)),""))</f>
        <v/>
      </c>
      <c r="C34" s="11">
        <f>IF($A34="","",IFERROR(INDEX('Station Plan'!$B$6:$B$105,MATCH($A34,'Station Plan'!$S$6:$S$105,0)),""))</f>
        <v/>
      </c>
      <c r="D34" s="10">
        <f>IF($A34="","",IFERROR(INDEX('Station Plan'!$C$6:$C$105,MATCH($A34,'Station Plan'!$S$6:$S$105,0)),""))</f>
        <v/>
      </c>
      <c r="E34" s="10">
        <f>IF($A34="","",IFERROR(INDEX('Station Plan'!$D$6:$D$105,MATCH($A34,'Station Plan'!$S$6:$S$105,0)),""))</f>
        <v/>
      </c>
      <c r="F34" s="10">
        <f>IF($A34="","",IFERROR(INDEX('Station Plan'!$E$6:$E$105,MATCH($A34,'Station Plan'!$S$6:$S$105,0)),""))</f>
        <v/>
      </c>
      <c r="G34" s="24">
        <f>IF($A34="","",IFERROR(INDEX('Station Plan'!$F$6:$F$105,MATCH($A34,'Station Plan'!$S$6:$S$105,0)),""))</f>
        <v/>
      </c>
      <c r="H34" s="24">
        <f>IF($A34="","",IFERROR(INDEX('Station Plan'!$G$6:$G$105,MATCH($A34,'Station Plan'!$S$6:$S$105,0)),""))</f>
        <v/>
      </c>
      <c r="I34" s="24">
        <f>IF($A34="","",IFERROR(INDEX('Station Plan'!$H$6:$H$105,MATCH($A34,'Station Plan'!$S$6:$S$105,0)),""))</f>
        <v/>
      </c>
      <c r="J34" s="24">
        <f>IF($A34="","",IFERROR(INDEX('Station Plan'!$I$6:$I$105,MATCH($A34,'Station Plan'!$S$6:$S$105,0)),""))</f>
        <v/>
      </c>
      <c r="K34" s="24">
        <f>IF($A34="","",IFERROR(INDEX('Station Plan'!$J$6:$J$105,MATCH($A34,'Station Plan'!$S$6:$S$105,0)),""))</f>
        <v/>
      </c>
      <c r="L34" s="24">
        <f>IF($A34="","",IFERROR(INDEX('Station Plan'!$K$6:$K$105,MATCH($A34,'Station Plan'!$S$6:$S$105,0)),""))</f>
        <v/>
      </c>
      <c r="M34" s="10">
        <f>IF($A34="","",IFERROR(INDEX('Station Plan'!$L$6:$L$105,MATCH($A34,'Station Plan'!$S$6:$S$105,0)),""))</f>
        <v/>
      </c>
      <c r="N34" s="10">
        <f>IF($A34="","",IFERROR(INDEX('Station Plan'!$M$6:$M$105,MATCH($A34,'Station Plan'!$S$6:$S$105,0)),""))</f>
        <v/>
      </c>
      <c r="O34" s="10">
        <f>IF($A34="","",IFERROR(INDEX('Station Plan'!$N$6:$N$105,MATCH($A34,'Station Plan'!$S$6:$S$105,0)),""))</f>
        <v/>
      </c>
      <c r="P34" s="10">
        <f>IF($A34="","",IFERROR(INDEX('Station Plan'!$O$6:$O$105,MATCH($A34,'Station Plan'!$S$6:$S$105,0)),""))</f>
        <v/>
      </c>
      <c r="Q34" s="10">
        <f>IF($A34="","",IFERROR(INDEX('Station Plan'!$P$6:$P$105,MATCH($A34,'Station Plan'!$S$6:$S$105,0)),""))</f>
        <v/>
      </c>
      <c r="R34" s="10">
        <f>IF($A34="","",IFERROR(INDEX('Station Plan'!$Q$6:$Q$105,MATCH($A34,'Station Plan'!$S$6:$S$105,0)),""))</f>
        <v/>
      </c>
    </row>
    <row r="35" ht="28" customHeight="1">
      <c r="A35" s="9">
        <f>IF(ROWS($A$6:A35)&lt;=COUNTIF('Station Plan'!$R$6:$R$105,"Included"),ROWS($A$6:A35),"")</f>
        <v/>
      </c>
      <c r="B35" s="9">
        <f>IF($A35="","",IFERROR(INDEX('Station Plan'!$A$6:$A$105,MATCH($A35,'Station Plan'!$S$6:$S$105,0)),""))</f>
        <v/>
      </c>
      <c r="C35" s="11">
        <f>IF($A35="","",IFERROR(INDEX('Station Plan'!$B$6:$B$105,MATCH($A35,'Station Plan'!$S$6:$S$105,0)),""))</f>
        <v/>
      </c>
      <c r="D35" s="10">
        <f>IF($A35="","",IFERROR(INDEX('Station Plan'!$C$6:$C$105,MATCH($A35,'Station Plan'!$S$6:$S$105,0)),""))</f>
        <v/>
      </c>
      <c r="E35" s="10">
        <f>IF($A35="","",IFERROR(INDEX('Station Plan'!$D$6:$D$105,MATCH($A35,'Station Plan'!$S$6:$S$105,0)),""))</f>
        <v/>
      </c>
      <c r="F35" s="10">
        <f>IF($A35="","",IFERROR(INDEX('Station Plan'!$E$6:$E$105,MATCH($A35,'Station Plan'!$S$6:$S$105,0)),""))</f>
        <v/>
      </c>
      <c r="G35" s="24">
        <f>IF($A35="","",IFERROR(INDEX('Station Plan'!$F$6:$F$105,MATCH($A35,'Station Plan'!$S$6:$S$105,0)),""))</f>
        <v/>
      </c>
      <c r="H35" s="24">
        <f>IF($A35="","",IFERROR(INDEX('Station Plan'!$G$6:$G$105,MATCH($A35,'Station Plan'!$S$6:$S$105,0)),""))</f>
        <v/>
      </c>
      <c r="I35" s="24">
        <f>IF($A35="","",IFERROR(INDEX('Station Plan'!$H$6:$H$105,MATCH($A35,'Station Plan'!$S$6:$S$105,0)),""))</f>
        <v/>
      </c>
      <c r="J35" s="24">
        <f>IF($A35="","",IFERROR(INDEX('Station Plan'!$I$6:$I$105,MATCH($A35,'Station Plan'!$S$6:$S$105,0)),""))</f>
        <v/>
      </c>
      <c r="K35" s="24">
        <f>IF($A35="","",IFERROR(INDEX('Station Plan'!$J$6:$J$105,MATCH($A35,'Station Plan'!$S$6:$S$105,0)),""))</f>
        <v/>
      </c>
      <c r="L35" s="24">
        <f>IF($A35="","",IFERROR(INDEX('Station Plan'!$K$6:$K$105,MATCH($A35,'Station Plan'!$S$6:$S$105,0)),""))</f>
        <v/>
      </c>
      <c r="M35" s="10">
        <f>IF($A35="","",IFERROR(INDEX('Station Plan'!$L$6:$L$105,MATCH($A35,'Station Plan'!$S$6:$S$105,0)),""))</f>
        <v/>
      </c>
      <c r="N35" s="10">
        <f>IF($A35="","",IFERROR(INDEX('Station Plan'!$M$6:$M$105,MATCH($A35,'Station Plan'!$S$6:$S$105,0)),""))</f>
        <v/>
      </c>
      <c r="O35" s="10">
        <f>IF($A35="","",IFERROR(INDEX('Station Plan'!$N$6:$N$105,MATCH($A35,'Station Plan'!$S$6:$S$105,0)),""))</f>
        <v/>
      </c>
      <c r="P35" s="10">
        <f>IF($A35="","",IFERROR(INDEX('Station Plan'!$O$6:$O$105,MATCH($A35,'Station Plan'!$S$6:$S$105,0)),""))</f>
        <v/>
      </c>
      <c r="Q35" s="10">
        <f>IF($A35="","",IFERROR(INDEX('Station Plan'!$P$6:$P$105,MATCH($A35,'Station Plan'!$S$6:$S$105,0)),""))</f>
        <v/>
      </c>
      <c r="R35" s="10">
        <f>IF($A35="","",IFERROR(INDEX('Station Plan'!$Q$6:$Q$105,MATCH($A35,'Station Plan'!$S$6:$S$105,0)),""))</f>
        <v/>
      </c>
    </row>
    <row r="36" ht="28" customHeight="1">
      <c r="A36" s="9">
        <f>IF(ROWS($A$6:A36)&lt;=COUNTIF('Station Plan'!$R$6:$R$105,"Included"),ROWS($A$6:A36),"")</f>
        <v/>
      </c>
      <c r="B36" s="9">
        <f>IF($A36="","",IFERROR(INDEX('Station Plan'!$A$6:$A$105,MATCH($A36,'Station Plan'!$S$6:$S$105,0)),""))</f>
        <v/>
      </c>
      <c r="C36" s="11">
        <f>IF($A36="","",IFERROR(INDEX('Station Plan'!$B$6:$B$105,MATCH($A36,'Station Plan'!$S$6:$S$105,0)),""))</f>
        <v/>
      </c>
      <c r="D36" s="10">
        <f>IF($A36="","",IFERROR(INDEX('Station Plan'!$C$6:$C$105,MATCH($A36,'Station Plan'!$S$6:$S$105,0)),""))</f>
        <v/>
      </c>
      <c r="E36" s="10">
        <f>IF($A36="","",IFERROR(INDEX('Station Plan'!$D$6:$D$105,MATCH($A36,'Station Plan'!$S$6:$S$105,0)),""))</f>
        <v/>
      </c>
      <c r="F36" s="10">
        <f>IF($A36="","",IFERROR(INDEX('Station Plan'!$E$6:$E$105,MATCH($A36,'Station Plan'!$S$6:$S$105,0)),""))</f>
        <v/>
      </c>
      <c r="G36" s="24">
        <f>IF($A36="","",IFERROR(INDEX('Station Plan'!$F$6:$F$105,MATCH($A36,'Station Plan'!$S$6:$S$105,0)),""))</f>
        <v/>
      </c>
      <c r="H36" s="24">
        <f>IF($A36="","",IFERROR(INDEX('Station Plan'!$G$6:$G$105,MATCH($A36,'Station Plan'!$S$6:$S$105,0)),""))</f>
        <v/>
      </c>
      <c r="I36" s="24">
        <f>IF($A36="","",IFERROR(INDEX('Station Plan'!$H$6:$H$105,MATCH($A36,'Station Plan'!$S$6:$S$105,0)),""))</f>
        <v/>
      </c>
      <c r="J36" s="24">
        <f>IF($A36="","",IFERROR(INDEX('Station Plan'!$I$6:$I$105,MATCH($A36,'Station Plan'!$S$6:$S$105,0)),""))</f>
        <v/>
      </c>
      <c r="K36" s="24">
        <f>IF($A36="","",IFERROR(INDEX('Station Plan'!$J$6:$J$105,MATCH($A36,'Station Plan'!$S$6:$S$105,0)),""))</f>
        <v/>
      </c>
      <c r="L36" s="24">
        <f>IF($A36="","",IFERROR(INDEX('Station Plan'!$K$6:$K$105,MATCH($A36,'Station Plan'!$S$6:$S$105,0)),""))</f>
        <v/>
      </c>
      <c r="M36" s="10">
        <f>IF($A36="","",IFERROR(INDEX('Station Plan'!$L$6:$L$105,MATCH($A36,'Station Plan'!$S$6:$S$105,0)),""))</f>
        <v/>
      </c>
      <c r="N36" s="10">
        <f>IF($A36="","",IFERROR(INDEX('Station Plan'!$M$6:$M$105,MATCH($A36,'Station Plan'!$S$6:$S$105,0)),""))</f>
        <v/>
      </c>
      <c r="O36" s="10">
        <f>IF($A36="","",IFERROR(INDEX('Station Plan'!$N$6:$N$105,MATCH($A36,'Station Plan'!$S$6:$S$105,0)),""))</f>
        <v/>
      </c>
      <c r="P36" s="10">
        <f>IF($A36="","",IFERROR(INDEX('Station Plan'!$O$6:$O$105,MATCH($A36,'Station Plan'!$S$6:$S$105,0)),""))</f>
        <v/>
      </c>
      <c r="Q36" s="10">
        <f>IF($A36="","",IFERROR(INDEX('Station Plan'!$P$6:$P$105,MATCH($A36,'Station Plan'!$S$6:$S$105,0)),""))</f>
        <v/>
      </c>
      <c r="R36" s="10">
        <f>IF($A36="","",IFERROR(INDEX('Station Plan'!$Q$6:$Q$105,MATCH($A36,'Station Plan'!$S$6:$S$105,0)),""))</f>
        <v/>
      </c>
    </row>
    <row r="37" ht="28" customHeight="1">
      <c r="A37" s="9">
        <f>IF(ROWS($A$6:A37)&lt;=COUNTIF('Station Plan'!$R$6:$R$105,"Included"),ROWS($A$6:A37),"")</f>
        <v/>
      </c>
      <c r="B37" s="9">
        <f>IF($A37="","",IFERROR(INDEX('Station Plan'!$A$6:$A$105,MATCH($A37,'Station Plan'!$S$6:$S$105,0)),""))</f>
        <v/>
      </c>
      <c r="C37" s="11">
        <f>IF($A37="","",IFERROR(INDEX('Station Plan'!$B$6:$B$105,MATCH($A37,'Station Plan'!$S$6:$S$105,0)),""))</f>
        <v/>
      </c>
      <c r="D37" s="10">
        <f>IF($A37="","",IFERROR(INDEX('Station Plan'!$C$6:$C$105,MATCH($A37,'Station Plan'!$S$6:$S$105,0)),""))</f>
        <v/>
      </c>
      <c r="E37" s="10">
        <f>IF($A37="","",IFERROR(INDEX('Station Plan'!$D$6:$D$105,MATCH($A37,'Station Plan'!$S$6:$S$105,0)),""))</f>
        <v/>
      </c>
      <c r="F37" s="10">
        <f>IF($A37="","",IFERROR(INDEX('Station Plan'!$E$6:$E$105,MATCH($A37,'Station Plan'!$S$6:$S$105,0)),""))</f>
        <v/>
      </c>
      <c r="G37" s="24">
        <f>IF($A37="","",IFERROR(INDEX('Station Plan'!$F$6:$F$105,MATCH($A37,'Station Plan'!$S$6:$S$105,0)),""))</f>
        <v/>
      </c>
      <c r="H37" s="24">
        <f>IF($A37="","",IFERROR(INDEX('Station Plan'!$G$6:$G$105,MATCH($A37,'Station Plan'!$S$6:$S$105,0)),""))</f>
        <v/>
      </c>
      <c r="I37" s="24">
        <f>IF($A37="","",IFERROR(INDEX('Station Plan'!$H$6:$H$105,MATCH($A37,'Station Plan'!$S$6:$S$105,0)),""))</f>
        <v/>
      </c>
      <c r="J37" s="24">
        <f>IF($A37="","",IFERROR(INDEX('Station Plan'!$I$6:$I$105,MATCH($A37,'Station Plan'!$S$6:$S$105,0)),""))</f>
        <v/>
      </c>
      <c r="K37" s="24">
        <f>IF($A37="","",IFERROR(INDEX('Station Plan'!$J$6:$J$105,MATCH($A37,'Station Plan'!$S$6:$S$105,0)),""))</f>
        <v/>
      </c>
      <c r="L37" s="24">
        <f>IF($A37="","",IFERROR(INDEX('Station Plan'!$K$6:$K$105,MATCH($A37,'Station Plan'!$S$6:$S$105,0)),""))</f>
        <v/>
      </c>
      <c r="M37" s="10">
        <f>IF($A37="","",IFERROR(INDEX('Station Plan'!$L$6:$L$105,MATCH($A37,'Station Plan'!$S$6:$S$105,0)),""))</f>
        <v/>
      </c>
      <c r="N37" s="10">
        <f>IF($A37="","",IFERROR(INDEX('Station Plan'!$M$6:$M$105,MATCH($A37,'Station Plan'!$S$6:$S$105,0)),""))</f>
        <v/>
      </c>
      <c r="O37" s="10">
        <f>IF($A37="","",IFERROR(INDEX('Station Plan'!$N$6:$N$105,MATCH($A37,'Station Plan'!$S$6:$S$105,0)),""))</f>
        <v/>
      </c>
      <c r="P37" s="10">
        <f>IF($A37="","",IFERROR(INDEX('Station Plan'!$O$6:$O$105,MATCH($A37,'Station Plan'!$S$6:$S$105,0)),""))</f>
        <v/>
      </c>
      <c r="Q37" s="10">
        <f>IF($A37="","",IFERROR(INDEX('Station Plan'!$P$6:$P$105,MATCH($A37,'Station Plan'!$S$6:$S$105,0)),""))</f>
        <v/>
      </c>
      <c r="R37" s="10">
        <f>IF($A37="","",IFERROR(INDEX('Station Plan'!$Q$6:$Q$105,MATCH($A37,'Station Plan'!$S$6:$S$105,0)),""))</f>
        <v/>
      </c>
    </row>
    <row r="38" ht="28" customHeight="1">
      <c r="A38" s="9">
        <f>IF(ROWS($A$6:A38)&lt;=COUNTIF('Station Plan'!$R$6:$R$105,"Included"),ROWS($A$6:A38),"")</f>
        <v/>
      </c>
      <c r="B38" s="9">
        <f>IF($A38="","",IFERROR(INDEX('Station Plan'!$A$6:$A$105,MATCH($A38,'Station Plan'!$S$6:$S$105,0)),""))</f>
        <v/>
      </c>
      <c r="C38" s="11">
        <f>IF($A38="","",IFERROR(INDEX('Station Plan'!$B$6:$B$105,MATCH($A38,'Station Plan'!$S$6:$S$105,0)),""))</f>
        <v/>
      </c>
      <c r="D38" s="10">
        <f>IF($A38="","",IFERROR(INDEX('Station Plan'!$C$6:$C$105,MATCH($A38,'Station Plan'!$S$6:$S$105,0)),""))</f>
        <v/>
      </c>
      <c r="E38" s="10">
        <f>IF($A38="","",IFERROR(INDEX('Station Plan'!$D$6:$D$105,MATCH($A38,'Station Plan'!$S$6:$S$105,0)),""))</f>
        <v/>
      </c>
      <c r="F38" s="10">
        <f>IF($A38="","",IFERROR(INDEX('Station Plan'!$E$6:$E$105,MATCH($A38,'Station Plan'!$S$6:$S$105,0)),""))</f>
        <v/>
      </c>
      <c r="G38" s="24">
        <f>IF($A38="","",IFERROR(INDEX('Station Plan'!$F$6:$F$105,MATCH($A38,'Station Plan'!$S$6:$S$105,0)),""))</f>
        <v/>
      </c>
      <c r="H38" s="24">
        <f>IF($A38="","",IFERROR(INDEX('Station Plan'!$G$6:$G$105,MATCH($A38,'Station Plan'!$S$6:$S$105,0)),""))</f>
        <v/>
      </c>
      <c r="I38" s="24">
        <f>IF($A38="","",IFERROR(INDEX('Station Plan'!$H$6:$H$105,MATCH($A38,'Station Plan'!$S$6:$S$105,0)),""))</f>
        <v/>
      </c>
      <c r="J38" s="24">
        <f>IF($A38="","",IFERROR(INDEX('Station Plan'!$I$6:$I$105,MATCH($A38,'Station Plan'!$S$6:$S$105,0)),""))</f>
        <v/>
      </c>
      <c r="K38" s="24">
        <f>IF($A38="","",IFERROR(INDEX('Station Plan'!$J$6:$J$105,MATCH($A38,'Station Plan'!$S$6:$S$105,0)),""))</f>
        <v/>
      </c>
      <c r="L38" s="24">
        <f>IF($A38="","",IFERROR(INDEX('Station Plan'!$K$6:$K$105,MATCH($A38,'Station Plan'!$S$6:$S$105,0)),""))</f>
        <v/>
      </c>
      <c r="M38" s="10">
        <f>IF($A38="","",IFERROR(INDEX('Station Plan'!$L$6:$L$105,MATCH($A38,'Station Plan'!$S$6:$S$105,0)),""))</f>
        <v/>
      </c>
      <c r="N38" s="10">
        <f>IF($A38="","",IFERROR(INDEX('Station Plan'!$M$6:$M$105,MATCH($A38,'Station Plan'!$S$6:$S$105,0)),""))</f>
        <v/>
      </c>
      <c r="O38" s="10">
        <f>IF($A38="","",IFERROR(INDEX('Station Plan'!$N$6:$N$105,MATCH($A38,'Station Plan'!$S$6:$S$105,0)),""))</f>
        <v/>
      </c>
      <c r="P38" s="10">
        <f>IF($A38="","",IFERROR(INDEX('Station Plan'!$O$6:$O$105,MATCH($A38,'Station Plan'!$S$6:$S$105,0)),""))</f>
        <v/>
      </c>
      <c r="Q38" s="10">
        <f>IF($A38="","",IFERROR(INDEX('Station Plan'!$P$6:$P$105,MATCH($A38,'Station Plan'!$S$6:$S$105,0)),""))</f>
        <v/>
      </c>
      <c r="R38" s="10">
        <f>IF($A38="","",IFERROR(INDEX('Station Plan'!$Q$6:$Q$105,MATCH($A38,'Station Plan'!$S$6:$S$105,0)),""))</f>
        <v/>
      </c>
    </row>
    <row r="39" ht="28" customHeight="1">
      <c r="A39" s="9">
        <f>IF(ROWS($A$6:A39)&lt;=COUNTIF('Station Plan'!$R$6:$R$105,"Included"),ROWS($A$6:A39),"")</f>
        <v/>
      </c>
      <c r="B39" s="9">
        <f>IF($A39="","",IFERROR(INDEX('Station Plan'!$A$6:$A$105,MATCH($A39,'Station Plan'!$S$6:$S$105,0)),""))</f>
        <v/>
      </c>
      <c r="C39" s="11">
        <f>IF($A39="","",IFERROR(INDEX('Station Plan'!$B$6:$B$105,MATCH($A39,'Station Plan'!$S$6:$S$105,0)),""))</f>
        <v/>
      </c>
      <c r="D39" s="10">
        <f>IF($A39="","",IFERROR(INDEX('Station Plan'!$C$6:$C$105,MATCH($A39,'Station Plan'!$S$6:$S$105,0)),""))</f>
        <v/>
      </c>
      <c r="E39" s="10">
        <f>IF($A39="","",IFERROR(INDEX('Station Plan'!$D$6:$D$105,MATCH($A39,'Station Plan'!$S$6:$S$105,0)),""))</f>
        <v/>
      </c>
      <c r="F39" s="10">
        <f>IF($A39="","",IFERROR(INDEX('Station Plan'!$E$6:$E$105,MATCH($A39,'Station Plan'!$S$6:$S$105,0)),""))</f>
        <v/>
      </c>
      <c r="G39" s="24">
        <f>IF($A39="","",IFERROR(INDEX('Station Plan'!$F$6:$F$105,MATCH($A39,'Station Plan'!$S$6:$S$105,0)),""))</f>
        <v/>
      </c>
      <c r="H39" s="24">
        <f>IF($A39="","",IFERROR(INDEX('Station Plan'!$G$6:$G$105,MATCH($A39,'Station Plan'!$S$6:$S$105,0)),""))</f>
        <v/>
      </c>
      <c r="I39" s="24">
        <f>IF($A39="","",IFERROR(INDEX('Station Plan'!$H$6:$H$105,MATCH($A39,'Station Plan'!$S$6:$S$105,0)),""))</f>
        <v/>
      </c>
      <c r="J39" s="24">
        <f>IF($A39="","",IFERROR(INDEX('Station Plan'!$I$6:$I$105,MATCH($A39,'Station Plan'!$S$6:$S$105,0)),""))</f>
        <v/>
      </c>
      <c r="K39" s="24">
        <f>IF($A39="","",IFERROR(INDEX('Station Plan'!$J$6:$J$105,MATCH($A39,'Station Plan'!$S$6:$S$105,0)),""))</f>
        <v/>
      </c>
      <c r="L39" s="24">
        <f>IF($A39="","",IFERROR(INDEX('Station Plan'!$K$6:$K$105,MATCH($A39,'Station Plan'!$S$6:$S$105,0)),""))</f>
        <v/>
      </c>
      <c r="M39" s="10">
        <f>IF($A39="","",IFERROR(INDEX('Station Plan'!$L$6:$L$105,MATCH($A39,'Station Plan'!$S$6:$S$105,0)),""))</f>
        <v/>
      </c>
      <c r="N39" s="10">
        <f>IF($A39="","",IFERROR(INDEX('Station Plan'!$M$6:$M$105,MATCH($A39,'Station Plan'!$S$6:$S$105,0)),""))</f>
        <v/>
      </c>
      <c r="O39" s="10">
        <f>IF($A39="","",IFERROR(INDEX('Station Plan'!$N$6:$N$105,MATCH($A39,'Station Plan'!$S$6:$S$105,0)),""))</f>
        <v/>
      </c>
      <c r="P39" s="10">
        <f>IF($A39="","",IFERROR(INDEX('Station Plan'!$O$6:$O$105,MATCH($A39,'Station Plan'!$S$6:$S$105,0)),""))</f>
        <v/>
      </c>
      <c r="Q39" s="10">
        <f>IF($A39="","",IFERROR(INDEX('Station Plan'!$P$6:$P$105,MATCH($A39,'Station Plan'!$S$6:$S$105,0)),""))</f>
        <v/>
      </c>
      <c r="R39" s="10">
        <f>IF($A39="","",IFERROR(INDEX('Station Plan'!$Q$6:$Q$105,MATCH($A39,'Station Plan'!$S$6:$S$105,0)),""))</f>
        <v/>
      </c>
    </row>
    <row r="40" ht="28" customHeight="1">
      <c r="A40" s="9">
        <f>IF(ROWS($A$6:A40)&lt;=COUNTIF('Station Plan'!$R$6:$R$105,"Included"),ROWS($A$6:A40),"")</f>
        <v/>
      </c>
      <c r="B40" s="9">
        <f>IF($A40="","",IFERROR(INDEX('Station Plan'!$A$6:$A$105,MATCH($A40,'Station Plan'!$S$6:$S$105,0)),""))</f>
        <v/>
      </c>
      <c r="C40" s="11">
        <f>IF($A40="","",IFERROR(INDEX('Station Plan'!$B$6:$B$105,MATCH($A40,'Station Plan'!$S$6:$S$105,0)),""))</f>
        <v/>
      </c>
      <c r="D40" s="10">
        <f>IF($A40="","",IFERROR(INDEX('Station Plan'!$C$6:$C$105,MATCH($A40,'Station Plan'!$S$6:$S$105,0)),""))</f>
        <v/>
      </c>
      <c r="E40" s="10">
        <f>IF($A40="","",IFERROR(INDEX('Station Plan'!$D$6:$D$105,MATCH($A40,'Station Plan'!$S$6:$S$105,0)),""))</f>
        <v/>
      </c>
      <c r="F40" s="10">
        <f>IF($A40="","",IFERROR(INDEX('Station Plan'!$E$6:$E$105,MATCH($A40,'Station Plan'!$S$6:$S$105,0)),""))</f>
        <v/>
      </c>
      <c r="G40" s="24">
        <f>IF($A40="","",IFERROR(INDEX('Station Plan'!$F$6:$F$105,MATCH($A40,'Station Plan'!$S$6:$S$105,0)),""))</f>
        <v/>
      </c>
      <c r="H40" s="24">
        <f>IF($A40="","",IFERROR(INDEX('Station Plan'!$G$6:$G$105,MATCH($A40,'Station Plan'!$S$6:$S$105,0)),""))</f>
        <v/>
      </c>
      <c r="I40" s="24">
        <f>IF($A40="","",IFERROR(INDEX('Station Plan'!$H$6:$H$105,MATCH($A40,'Station Plan'!$S$6:$S$105,0)),""))</f>
        <v/>
      </c>
      <c r="J40" s="24">
        <f>IF($A40="","",IFERROR(INDEX('Station Plan'!$I$6:$I$105,MATCH($A40,'Station Plan'!$S$6:$S$105,0)),""))</f>
        <v/>
      </c>
      <c r="K40" s="24">
        <f>IF($A40="","",IFERROR(INDEX('Station Plan'!$J$6:$J$105,MATCH($A40,'Station Plan'!$S$6:$S$105,0)),""))</f>
        <v/>
      </c>
      <c r="L40" s="24">
        <f>IF($A40="","",IFERROR(INDEX('Station Plan'!$K$6:$K$105,MATCH($A40,'Station Plan'!$S$6:$S$105,0)),""))</f>
        <v/>
      </c>
      <c r="M40" s="10">
        <f>IF($A40="","",IFERROR(INDEX('Station Plan'!$L$6:$L$105,MATCH($A40,'Station Plan'!$S$6:$S$105,0)),""))</f>
        <v/>
      </c>
      <c r="N40" s="10">
        <f>IF($A40="","",IFERROR(INDEX('Station Plan'!$M$6:$M$105,MATCH($A40,'Station Plan'!$S$6:$S$105,0)),""))</f>
        <v/>
      </c>
      <c r="O40" s="10">
        <f>IF($A40="","",IFERROR(INDEX('Station Plan'!$N$6:$N$105,MATCH($A40,'Station Plan'!$S$6:$S$105,0)),""))</f>
        <v/>
      </c>
      <c r="P40" s="10">
        <f>IF($A40="","",IFERROR(INDEX('Station Plan'!$O$6:$O$105,MATCH($A40,'Station Plan'!$S$6:$S$105,0)),""))</f>
        <v/>
      </c>
      <c r="Q40" s="10">
        <f>IF($A40="","",IFERROR(INDEX('Station Plan'!$P$6:$P$105,MATCH($A40,'Station Plan'!$S$6:$S$105,0)),""))</f>
        <v/>
      </c>
      <c r="R40" s="10">
        <f>IF($A40="","",IFERROR(INDEX('Station Plan'!$Q$6:$Q$105,MATCH($A40,'Station Plan'!$S$6:$S$105,0)),""))</f>
        <v/>
      </c>
    </row>
    <row r="41" ht="28" customHeight="1">
      <c r="A41" s="9">
        <f>IF(ROWS($A$6:A41)&lt;=COUNTIF('Station Plan'!$R$6:$R$105,"Included"),ROWS($A$6:A41),"")</f>
        <v/>
      </c>
      <c r="B41" s="9">
        <f>IF($A41="","",IFERROR(INDEX('Station Plan'!$A$6:$A$105,MATCH($A41,'Station Plan'!$S$6:$S$105,0)),""))</f>
        <v/>
      </c>
      <c r="C41" s="11">
        <f>IF($A41="","",IFERROR(INDEX('Station Plan'!$B$6:$B$105,MATCH($A41,'Station Plan'!$S$6:$S$105,0)),""))</f>
        <v/>
      </c>
      <c r="D41" s="10">
        <f>IF($A41="","",IFERROR(INDEX('Station Plan'!$C$6:$C$105,MATCH($A41,'Station Plan'!$S$6:$S$105,0)),""))</f>
        <v/>
      </c>
      <c r="E41" s="10">
        <f>IF($A41="","",IFERROR(INDEX('Station Plan'!$D$6:$D$105,MATCH($A41,'Station Plan'!$S$6:$S$105,0)),""))</f>
        <v/>
      </c>
      <c r="F41" s="10">
        <f>IF($A41="","",IFERROR(INDEX('Station Plan'!$E$6:$E$105,MATCH($A41,'Station Plan'!$S$6:$S$105,0)),""))</f>
        <v/>
      </c>
      <c r="G41" s="24">
        <f>IF($A41="","",IFERROR(INDEX('Station Plan'!$F$6:$F$105,MATCH($A41,'Station Plan'!$S$6:$S$105,0)),""))</f>
        <v/>
      </c>
      <c r="H41" s="24">
        <f>IF($A41="","",IFERROR(INDEX('Station Plan'!$G$6:$G$105,MATCH($A41,'Station Plan'!$S$6:$S$105,0)),""))</f>
        <v/>
      </c>
      <c r="I41" s="24">
        <f>IF($A41="","",IFERROR(INDEX('Station Plan'!$H$6:$H$105,MATCH($A41,'Station Plan'!$S$6:$S$105,0)),""))</f>
        <v/>
      </c>
      <c r="J41" s="24">
        <f>IF($A41="","",IFERROR(INDEX('Station Plan'!$I$6:$I$105,MATCH($A41,'Station Plan'!$S$6:$S$105,0)),""))</f>
        <v/>
      </c>
      <c r="K41" s="24">
        <f>IF($A41="","",IFERROR(INDEX('Station Plan'!$J$6:$J$105,MATCH($A41,'Station Plan'!$S$6:$S$105,0)),""))</f>
        <v/>
      </c>
      <c r="L41" s="24">
        <f>IF($A41="","",IFERROR(INDEX('Station Plan'!$K$6:$K$105,MATCH($A41,'Station Plan'!$S$6:$S$105,0)),""))</f>
        <v/>
      </c>
      <c r="M41" s="10">
        <f>IF($A41="","",IFERROR(INDEX('Station Plan'!$L$6:$L$105,MATCH($A41,'Station Plan'!$S$6:$S$105,0)),""))</f>
        <v/>
      </c>
      <c r="N41" s="10">
        <f>IF($A41="","",IFERROR(INDEX('Station Plan'!$M$6:$M$105,MATCH($A41,'Station Plan'!$S$6:$S$105,0)),""))</f>
        <v/>
      </c>
      <c r="O41" s="10">
        <f>IF($A41="","",IFERROR(INDEX('Station Plan'!$N$6:$N$105,MATCH($A41,'Station Plan'!$S$6:$S$105,0)),""))</f>
        <v/>
      </c>
      <c r="P41" s="10">
        <f>IF($A41="","",IFERROR(INDEX('Station Plan'!$O$6:$O$105,MATCH($A41,'Station Plan'!$S$6:$S$105,0)),""))</f>
        <v/>
      </c>
      <c r="Q41" s="10">
        <f>IF($A41="","",IFERROR(INDEX('Station Plan'!$P$6:$P$105,MATCH($A41,'Station Plan'!$S$6:$S$105,0)),""))</f>
        <v/>
      </c>
      <c r="R41" s="10">
        <f>IF($A41="","",IFERROR(INDEX('Station Plan'!$Q$6:$Q$105,MATCH($A41,'Station Plan'!$S$6:$S$105,0)),""))</f>
        <v/>
      </c>
    </row>
    <row r="42" ht="28" customHeight="1">
      <c r="A42" s="9">
        <f>IF(ROWS($A$6:A42)&lt;=COUNTIF('Station Plan'!$R$6:$R$105,"Included"),ROWS($A$6:A42),"")</f>
        <v/>
      </c>
      <c r="B42" s="9">
        <f>IF($A42="","",IFERROR(INDEX('Station Plan'!$A$6:$A$105,MATCH($A42,'Station Plan'!$S$6:$S$105,0)),""))</f>
        <v/>
      </c>
      <c r="C42" s="11">
        <f>IF($A42="","",IFERROR(INDEX('Station Plan'!$B$6:$B$105,MATCH($A42,'Station Plan'!$S$6:$S$105,0)),""))</f>
        <v/>
      </c>
      <c r="D42" s="10">
        <f>IF($A42="","",IFERROR(INDEX('Station Plan'!$C$6:$C$105,MATCH($A42,'Station Plan'!$S$6:$S$105,0)),""))</f>
        <v/>
      </c>
      <c r="E42" s="10">
        <f>IF($A42="","",IFERROR(INDEX('Station Plan'!$D$6:$D$105,MATCH($A42,'Station Plan'!$S$6:$S$105,0)),""))</f>
        <v/>
      </c>
      <c r="F42" s="10">
        <f>IF($A42="","",IFERROR(INDEX('Station Plan'!$E$6:$E$105,MATCH($A42,'Station Plan'!$S$6:$S$105,0)),""))</f>
        <v/>
      </c>
      <c r="G42" s="24">
        <f>IF($A42="","",IFERROR(INDEX('Station Plan'!$F$6:$F$105,MATCH($A42,'Station Plan'!$S$6:$S$105,0)),""))</f>
        <v/>
      </c>
      <c r="H42" s="24">
        <f>IF($A42="","",IFERROR(INDEX('Station Plan'!$G$6:$G$105,MATCH($A42,'Station Plan'!$S$6:$S$105,0)),""))</f>
        <v/>
      </c>
      <c r="I42" s="24">
        <f>IF($A42="","",IFERROR(INDEX('Station Plan'!$H$6:$H$105,MATCH($A42,'Station Plan'!$S$6:$S$105,0)),""))</f>
        <v/>
      </c>
      <c r="J42" s="24">
        <f>IF($A42="","",IFERROR(INDEX('Station Plan'!$I$6:$I$105,MATCH($A42,'Station Plan'!$S$6:$S$105,0)),""))</f>
        <v/>
      </c>
      <c r="K42" s="24">
        <f>IF($A42="","",IFERROR(INDEX('Station Plan'!$J$6:$J$105,MATCH($A42,'Station Plan'!$S$6:$S$105,0)),""))</f>
        <v/>
      </c>
      <c r="L42" s="24">
        <f>IF($A42="","",IFERROR(INDEX('Station Plan'!$K$6:$K$105,MATCH($A42,'Station Plan'!$S$6:$S$105,0)),""))</f>
        <v/>
      </c>
      <c r="M42" s="10">
        <f>IF($A42="","",IFERROR(INDEX('Station Plan'!$L$6:$L$105,MATCH($A42,'Station Plan'!$S$6:$S$105,0)),""))</f>
        <v/>
      </c>
      <c r="N42" s="10">
        <f>IF($A42="","",IFERROR(INDEX('Station Plan'!$M$6:$M$105,MATCH($A42,'Station Plan'!$S$6:$S$105,0)),""))</f>
        <v/>
      </c>
      <c r="O42" s="10">
        <f>IF($A42="","",IFERROR(INDEX('Station Plan'!$N$6:$N$105,MATCH($A42,'Station Plan'!$S$6:$S$105,0)),""))</f>
        <v/>
      </c>
      <c r="P42" s="10">
        <f>IF($A42="","",IFERROR(INDEX('Station Plan'!$O$6:$O$105,MATCH($A42,'Station Plan'!$S$6:$S$105,0)),""))</f>
        <v/>
      </c>
      <c r="Q42" s="10">
        <f>IF($A42="","",IFERROR(INDEX('Station Plan'!$P$6:$P$105,MATCH($A42,'Station Plan'!$S$6:$S$105,0)),""))</f>
        <v/>
      </c>
      <c r="R42" s="10">
        <f>IF($A42="","",IFERROR(INDEX('Station Plan'!$Q$6:$Q$105,MATCH($A42,'Station Plan'!$S$6:$S$105,0)),""))</f>
        <v/>
      </c>
    </row>
    <row r="43" ht="28" customHeight="1">
      <c r="A43" s="9">
        <f>IF(ROWS($A$6:A43)&lt;=COUNTIF('Station Plan'!$R$6:$R$105,"Included"),ROWS($A$6:A43),"")</f>
        <v/>
      </c>
      <c r="B43" s="9">
        <f>IF($A43="","",IFERROR(INDEX('Station Plan'!$A$6:$A$105,MATCH($A43,'Station Plan'!$S$6:$S$105,0)),""))</f>
        <v/>
      </c>
      <c r="C43" s="11">
        <f>IF($A43="","",IFERROR(INDEX('Station Plan'!$B$6:$B$105,MATCH($A43,'Station Plan'!$S$6:$S$105,0)),""))</f>
        <v/>
      </c>
      <c r="D43" s="10">
        <f>IF($A43="","",IFERROR(INDEX('Station Plan'!$C$6:$C$105,MATCH($A43,'Station Plan'!$S$6:$S$105,0)),""))</f>
        <v/>
      </c>
      <c r="E43" s="10">
        <f>IF($A43="","",IFERROR(INDEX('Station Plan'!$D$6:$D$105,MATCH($A43,'Station Plan'!$S$6:$S$105,0)),""))</f>
        <v/>
      </c>
      <c r="F43" s="10">
        <f>IF($A43="","",IFERROR(INDEX('Station Plan'!$E$6:$E$105,MATCH($A43,'Station Plan'!$S$6:$S$105,0)),""))</f>
        <v/>
      </c>
      <c r="G43" s="24">
        <f>IF($A43="","",IFERROR(INDEX('Station Plan'!$F$6:$F$105,MATCH($A43,'Station Plan'!$S$6:$S$105,0)),""))</f>
        <v/>
      </c>
      <c r="H43" s="24">
        <f>IF($A43="","",IFERROR(INDEX('Station Plan'!$G$6:$G$105,MATCH($A43,'Station Plan'!$S$6:$S$105,0)),""))</f>
        <v/>
      </c>
      <c r="I43" s="24">
        <f>IF($A43="","",IFERROR(INDEX('Station Plan'!$H$6:$H$105,MATCH($A43,'Station Plan'!$S$6:$S$105,0)),""))</f>
        <v/>
      </c>
      <c r="J43" s="24">
        <f>IF($A43="","",IFERROR(INDEX('Station Plan'!$I$6:$I$105,MATCH($A43,'Station Plan'!$S$6:$S$105,0)),""))</f>
        <v/>
      </c>
      <c r="K43" s="24">
        <f>IF($A43="","",IFERROR(INDEX('Station Plan'!$J$6:$J$105,MATCH($A43,'Station Plan'!$S$6:$S$105,0)),""))</f>
        <v/>
      </c>
      <c r="L43" s="24">
        <f>IF($A43="","",IFERROR(INDEX('Station Plan'!$K$6:$K$105,MATCH($A43,'Station Plan'!$S$6:$S$105,0)),""))</f>
        <v/>
      </c>
      <c r="M43" s="10">
        <f>IF($A43="","",IFERROR(INDEX('Station Plan'!$L$6:$L$105,MATCH($A43,'Station Plan'!$S$6:$S$105,0)),""))</f>
        <v/>
      </c>
      <c r="N43" s="10">
        <f>IF($A43="","",IFERROR(INDEX('Station Plan'!$M$6:$M$105,MATCH($A43,'Station Plan'!$S$6:$S$105,0)),""))</f>
        <v/>
      </c>
      <c r="O43" s="10">
        <f>IF($A43="","",IFERROR(INDEX('Station Plan'!$N$6:$N$105,MATCH($A43,'Station Plan'!$S$6:$S$105,0)),""))</f>
        <v/>
      </c>
      <c r="P43" s="10">
        <f>IF($A43="","",IFERROR(INDEX('Station Plan'!$O$6:$O$105,MATCH($A43,'Station Plan'!$S$6:$S$105,0)),""))</f>
        <v/>
      </c>
      <c r="Q43" s="10">
        <f>IF($A43="","",IFERROR(INDEX('Station Plan'!$P$6:$P$105,MATCH($A43,'Station Plan'!$S$6:$S$105,0)),""))</f>
        <v/>
      </c>
      <c r="R43" s="10">
        <f>IF($A43="","",IFERROR(INDEX('Station Plan'!$Q$6:$Q$105,MATCH($A43,'Station Plan'!$S$6:$S$105,0)),""))</f>
        <v/>
      </c>
    </row>
    <row r="44" ht="28" customHeight="1">
      <c r="A44" s="9">
        <f>IF(ROWS($A$6:A44)&lt;=COUNTIF('Station Plan'!$R$6:$R$105,"Included"),ROWS($A$6:A44),"")</f>
        <v/>
      </c>
      <c r="B44" s="9">
        <f>IF($A44="","",IFERROR(INDEX('Station Plan'!$A$6:$A$105,MATCH($A44,'Station Plan'!$S$6:$S$105,0)),""))</f>
        <v/>
      </c>
      <c r="C44" s="11">
        <f>IF($A44="","",IFERROR(INDEX('Station Plan'!$B$6:$B$105,MATCH($A44,'Station Plan'!$S$6:$S$105,0)),""))</f>
        <v/>
      </c>
      <c r="D44" s="10">
        <f>IF($A44="","",IFERROR(INDEX('Station Plan'!$C$6:$C$105,MATCH($A44,'Station Plan'!$S$6:$S$105,0)),""))</f>
        <v/>
      </c>
      <c r="E44" s="10">
        <f>IF($A44="","",IFERROR(INDEX('Station Plan'!$D$6:$D$105,MATCH($A44,'Station Plan'!$S$6:$S$105,0)),""))</f>
        <v/>
      </c>
      <c r="F44" s="10">
        <f>IF($A44="","",IFERROR(INDEX('Station Plan'!$E$6:$E$105,MATCH($A44,'Station Plan'!$S$6:$S$105,0)),""))</f>
        <v/>
      </c>
      <c r="G44" s="24">
        <f>IF($A44="","",IFERROR(INDEX('Station Plan'!$F$6:$F$105,MATCH($A44,'Station Plan'!$S$6:$S$105,0)),""))</f>
        <v/>
      </c>
      <c r="H44" s="24">
        <f>IF($A44="","",IFERROR(INDEX('Station Plan'!$G$6:$G$105,MATCH($A44,'Station Plan'!$S$6:$S$105,0)),""))</f>
        <v/>
      </c>
      <c r="I44" s="24">
        <f>IF($A44="","",IFERROR(INDEX('Station Plan'!$H$6:$H$105,MATCH($A44,'Station Plan'!$S$6:$S$105,0)),""))</f>
        <v/>
      </c>
      <c r="J44" s="24">
        <f>IF($A44="","",IFERROR(INDEX('Station Plan'!$I$6:$I$105,MATCH($A44,'Station Plan'!$S$6:$S$105,0)),""))</f>
        <v/>
      </c>
      <c r="K44" s="24">
        <f>IF($A44="","",IFERROR(INDEX('Station Plan'!$J$6:$J$105,MATCH($A44,'Station Plan'!$S$6:$S$105,0)),""))</f>
        <v/>
      </c>
      <c r="L44" s="24">
        <f>IF($A44="","",IFERROR(INDEX('Station Plan'!$K$6:$K$105,MATCH($A44,'Station Plan'!$S$6:$S$105,0)),""))</f>
        <v/>
      </c>
      <c r="M44" s="10">
        <f>IF($A44="","",IFERROR(INDEX('Station Plan'!$L$6:$L$105,MATCH($A44,'Station Plan'!$S$6:$S$105,0)),""))</f>
        <v/>
      </c>
      <c r="N44" s="10">
        <f>IF($A44="","",IFERROR(INDEX('Station Plan'!$M$6:$M$105,MATCH($A44,'Station Plan'!$S$6:$S$105,0)),""))</f>
        <v/>
      </c>
      <c r="O44" s="10">
        <f>IF($A44="","",IFERROR(INDEX('Station Plan'!$N$6:$N$105,MATCH($A44,'Station Plan'!$S$6:$S$105,0)),""))</f>
        <v/>
      </c>
      <c r="P44" s="10">
        <f>IF($A44="","",IFERROR(INDEX('Station Plan'!$O$6:$O$105,MATCH($A44,'Station Plan'!$S$6:$S$105,0)),""))</f>
        <v/>
      </c>
      <c r="Q44" s="10">
        <f>IF($A44="","",IFERROR(INDEX('Station Plan'!$P$6:$P$105,MATCH($A44,'Station Plan'!$S$6:$S$105,0)),""))</f>
        <v/>
      </c>
      <c r="R44" s="10">
        <f>IF($A44="","",IFERROR(INDEX('Station Plan'!$Q$6:$Q$105,MATCH($A44,'Station Plan'!$S$6:$S$105,0)),""))</f>
        <v/>
      </c>
    </row>
    <row r="45" ht="28" customHeight="1">
      <c r="A45" s="9">
        <f>IF(ROWS($A$6:A45)&lt;=COUNTIF('Station Plan'!$R$6:$R$105,"Included"),ROWS($A$6:A45),"")</f>
        <v/>
      </c>
      <c r="B45" s="9">
        <f>IF($A45="","",IFERROR(INDEX('Station Plan'!$A$6:$A$105,MATCH($A45,'Station Plan'!$S$6:$S$105,0)),""))</f>
        <v/>
      </c>
      <c r="C45" s="11">
        <f>IF($A45="","",IFERROR(INDEX('Station Plan'!$B$6:$B$105,MATCH($A45,'Station Plan'!$S$6:$S$105,0)),""))</f>
        <v/>
      </c>
      <c r="D45" s="10">
        <f>IF($A45="","",IFERROR(INDEX('Station Plan'!$C$6:$C$105,MATCH($A45,'Station Plan'!$S$6:$S$105,0)),""))</f>
        <v/>
      </c>
      <c r="E45" s="10">
        <f>IF($A45="","",IFERROR(INDEX('Station Plan'!$D$6:$D$105,MATCH($A45,'Station Plan'!$S$6:$S$105,0)),""))</f>
        <v/>
      </c>
      <c r="F45" s="10">
        <f>IF($A45="","",IFERROR(INDEX('Station Plan'!$E$6:$E$105,MATCH($A45,'Station Plan'!$S$6:$S$105,0)),""))</f>
        <v/>
      </c>
      <c r="G45" s="24">
        <f>IF($A45="","",IFERROR(INDEX('Station Plan'!$F$6:$F$105,MATCH($A45,'Station Plan'!$S$6:$S$105,0)),""))</f>
        <v/>
      </c>
      <c r="H45" s="24">
        <f>IF($A45="","",IFERROR(INDEX('Station Plan'!$G$6:$G$105,MATCH($A45,'Station Plan'!$S$6:$S$105,0)),""))</f>
        <v/>
      </c>
      <c r="I45" s="24">
        <f>IF($A45="","",IFERROR(INDEX('Station Plan'!$H$6:$H$105,MATCH($A45,'Station Plan'!$S$6:$S$105,0)),""))</f>
        <v/>
      </c>
      <c r="J45" s="24">
        <f>IF($A45="","",IFERROR(INDEX('Station Plan'!$I$6:$I$105,MATCH($A45,'Station Plan'!$S$6:$S$105,0)),""))</f>
        <v/>
      </c>
      <c r="K45" s="24">
        <f>IF($A45="","",IFERROR(INDEX('Station Plan'!$J$6:$J$105,MATCH($A45,'Station Plan'!$S$6:$S$105,0)),""))</f>
        <v/>
      </c>
      <c r="L45" s="24">
        <f>IF($A45="","",IFERROR(INDEX('Station Plan'!$K$6:$K$105,MATCH($A45,'Station Plan'!$S$6:$S$105,0)),""))</f>
        <v/>
      </c>
      <c r="M45" s="10">
        <f>IF($A45="","",IFERROR(INDEX('Station Plan'!$L$6:$L$105,MATCH($A45,'Station Plan'!$S$6:$S$105,0)),""))</f>
        <v/>
      </c>
      <c r="N45" s="10">
        <f>IF($A45="","",IFERROR(INDEX('Station Plan'!$M$6:$M$105,MATCH($A45,'Station Plan'!$S$6:$S$105,0)),""))</f>
        <v/>
      </c>
      <c r="O45" s="10">
        <f>IF($A45="","",IFERROR(INDEX('Station Plan'!$N$6:$N$105,MATCH($A45,'Station Plan'!$S$6:$S$105,0)),""))</f>
        <v/>
      </c>
      <c r="P45" s="10">
        <f>IF($A45="","",IFERROR(INDEX('Station Plan'!$O$6:$O$105,MATCH($A45,'Station Plan'!$S$6:$S$105,0)),""))</f>
        <v/>
      </c>
      <c r="Q45" s="10">
        <f>IF($A45="","",IFERROR(INDEX('Station Plan'!$P$6:$P$105,MATCH($A45,'Station Plan'!$S$6:$S$105,0)),""))</f>
        <v/>
      </c>
      <c r="R45" s="10">
        <f>IF($A45="","",IFERROR(INDEX('Station Plan'!$Q$6:$Q$105,MATCH($A45,'Station Plan'!$S$6:$S$105,0)),""))</f>
        <v/>
      </c>
    </row>
    <row r="46" ht="28" customHeight="1">
      <c r="A46" s="9">
        <f>IF(ROWS($A$6:A46)&lt;=COUNTIF('Station Plan'!$R$6:$R$105,"Included"),ROWS($A$6:A46),"")</f>
        <v/>
      </c>
      <c r="B46" s="9">
        <f>IF($A46="","",IFERROR(INDEX('Station Plan'!$A$6:$A$105,MATCH($A46,'Station Plan'!$S$6:$S$105,0)),""))</f>
        <v/>
      </c>
      <c r="C46" s="11">
        <f>IF($A46="","",IFERROR(INDEX('Station Plan'!$B$6:$B$105,MATCH($A46,'Station Plan'!$S$6:$S$105,0)),""))</f>
        <v/>
      </c>
      <c r="D46" s="10">
        <f>IF($A46="","",IFERROR(INDEX('Station Plan'!$C$6:$C$105,MATCH($A46,'Station Plan'!$S$6:$S$105,0)),""))</f>
        <v/>
      </c>
      <c r="E46" s="10">
        <f>IF($A46="","",IFERROR(INDEX('Station Plan'!$D$6:$D$105,MATCH($A46,'Station Plan'!$S$6:$S$105,0)),""))</f>
        <v/>
      </c>
      <c r="F46" s="10">
        <f>IF($A46="","",IFERROR(INDEX('Station Plan'!$E$6:$E$105,MATCH($A46,'Station Plan'!$S$6:$S$105,0)),""))</f>
        <v/>
      </c>
      <c r="G46" s="24">
        <f>IF($A46="","",IFERROR(INDEX('Station Plan'!$F$6:$F$105,MATCH($A46,'Station Plan'!$S$6:$S$105,0)),""))</f>
        <v/>
      </c>
      <c r="H46" s="24">
        <f>IF($A46="","",IFERROR(INDEX('Station Plan'!$G$6:$G$105,MATCH($A46,'Station Plan'!$S$6:$S$105,0)),""))</f>
        <v/>
      </c>
      <c r="I46" s="24">
        <f>IF($A46="","",IFERROR(INDEX('Station Plan'!$H$6:$H$105,MATCH($A46,'Station Plan'!$S$6:$S$105,0)),""))</f>
        <v/>
      </c>
      <c r="J46" s="24">
        <f>IF($A46="","",IFERROR(INDEX('Station Plan'!$I$6:$I$105,MATCH($A46,'Station Plan'!$S$6:$S$105,0)),""))</f>
        <v/>
      </c>
      <c r="K46" s="24">
        <f>IF($A46="","",IFERROR(INDEX('Station Plan'!$J$6:$J$105,MATCH($A46,'Station Plan'!$S$6:$S$105,0)),""))</f>
        <v/>
      </c>
      <c r="L46" s="24">
        <f>IF($A46="","",IFERROR(INDEX('Station Plan'!$K$6:$K$105,MATCH($A46,'Station Plan'!$S$6:$S$105,0)),""))</f>
        <v/>
      </c>
      <c r="M46" s="10">
        <f>IF($A46="","",IFERROR(INDEX('Station Plan'!$L$6:$L$105,MATCH($A46,'Station Plan'!$S$6:$S$105,0)),""))</f>
        <v/>
      </c>
      <c r="N46" s="10">
        <f>IF($A46="","",IFERROR(INDEX('Station Plan'!$M$6:$M$105,MATCH($A46,'Station Plan'!$S$6:$S$105,0)),""))</f>
        <v/>
      </c>
      <c r="O46" s="10">
        <f>IF($A46="","",IFERROR(INDEX('Station Plan'!$N$6:$N$105,MATCH($A46,'Station Plan'!$S$6:$S$105,0)),""))</f>
        <v/>
      </c>
      <c r="P46" s="10">
        <f>IF($A46="","",IFERROR(INDEX('Station Plan'!$O$6:$O$105,MATCH($A46,'Station Plan'!$S$6:$S$105,0)),""))</f>
        <v/>
      </c>
      <c r="Q46" s="10">
        <f>IF($A46="","",IFERROR(INDEX('Station Plan'!$P$6:$P$105,MATCH($A46,'Station Plan'!$S$6:$S$105,0)),""))</f>
        <v/>
      </c>
      <c r="R46" s="10">
        <f>IF($A46="","",IFERROR(INDEX('Station Plan'!$Q$6:$Q$105,MATCH($A46,'Station Plan'!$S$6:$S$105,0)),""))</f>
        <v/>
      </c>
    </row>
    <row r="47" ht="28" customHeight="1">
      <c r="A47" s="9">
        <f>IF(ROWS($A$6:A47)&lt;=COUNTIF('Station Plan'!$R$6:$R$105,"Included"),ROWS($A$6:A47),"")</f>
        <v/>
      </c>
      <c r="B47" s="9">
        <f>IF($A47="","",IFERROR(INDEX('Station Plan'!$A$6:$A$105,MATCH($A47,'Station Plan'!$S$6:$S$105,0)),""))</f>
        <v/>
      </c>
      <c r="C47" s="11">
        <f>IF($A47="","",IFERROR(INDEX('Station Plan'!$B$6:$B$105,MATCH($A47,'Station Plan'!$S$6:$S$105,0)),""))</f>
        <v/>
      </c>
      <c r="D47" s="10">
        <f>IF($A47="","",IFERROR(INDEX('Station Plan'!$C$6:$C$105,MATCH($A47,'Station Plan'!$S$6:$S$105,0)),""))</f>
        <v/>
      </c>
      <c r="E47" s="10">
        <f>IF($A47="","",IFERROR(INDEX('Station Plan'!$D$6:$D$105,MATCH($A47,'Station Plan'!$S$6:$S$105,0)),""))</f>
        <v/>
      </c>
      <c r="F47" s="10">
        <f>IF($A47="","",IFERROR(INDEX('Station Plan'!$E$6:$E$105,MATCH($A47,'Station Plan'!$S$6:$S$105,0)),""))</f>
        <v/>
      </c>
      <c r="G47" s="24">
        <f>IF($A47="","",IFERROR(INDEX('Station Plan'!$F$6:$F$105,MATCH($A47,'Station Plan'!$S$6:$S$105,0)),""))</f>
        <v/>
      </c>
      <c r="H47" s="24">
        <f>IF($A47="","",IFERROR(INDEX('Station Plan'!$G$6:$G$105,MATCH($A47,'Station Plan'!$S$6:$S$105,0)),""))</f>
        <v/>
      </c>
      <c r="I47" s="24">
        <f>IF($A47="","",IFERROR(INDEX('Station Plan'!$H$6:$H$105,MATCH($A47,'Station Plan'!$S$6:$S$105,0)),""))</f>
        <v/>
      </c>
      <c r="J47" s="24">
        <f>IF($A47="","",IFERROR(INDEX('Station Plan'!$I$6:$I$105,MATCH($A47,'Station Plan'!$S$6:$S$105,0)),""))</f>
        <v/>
      </c>
      <c r="K47" s="24">
        <f>IF($A47="","",IFERROR(INDEX('Station Plan'!$J$6:$J$105,MATCH($A47,'Station Plan'!$S$6:$S$105,0)),""))</f>
        <v/>
      </c>
      <c r="L47" s="24">
        <f>IF($A47="","",IFERROR(INDEX('Station Plan'!$K$6:$K$105,MATCH($A47,'Station Plan'!$S$6:$S$105,0)),""))</f>
        <v/>
      </c>
      <c r="M47" s="10">
        <f>IF($A47="","",IFERROR(INDEX('Station Plan'!$L$6:$L$105,MATCH($A47,'Station Plan'!$S$6:$S$105,0)),""))</f>
        <v/>
      </c>
      <c r="N47" s="10">
        <f>IF($A47="","",IFERROR(INDEX('Station Plan'!$M$6:$M$105,MATCH($A47,'Station Plan'!$S$6:$S$105,0)),""))</f>
        <v/>
      </c>
      <c r="O47" s="10">
        <f>IF($A47="","",IFERROR(INDEX('Station Plan'!$N$6:$N$105,MATCH($A47,'Station Plan'!$S$6:$S$105,0)),""))</f>
        <v/>
      </c>
      <c r="P47" s="10">
        <f>IF($A47="","",IFERROR(INDEX('Station Plan'!$O$6:$O$105,MATCH($A47,'Station Plan'!$S$6:$S$105,0)),""))</f>
        <v/>
      </c>
      <c r="Q47" s="10">
        <f>IF($A47="","",IFERROR(INDEX('Station Plan'!$P$6:$P$105,MATCH($A47,'Station Plan'!$S$6:$S$105,0)),""))</f>
        <v/>
      </c>
      <c r="R47" s="10">
        <f>IF($A47="","",IFERROR(INDEX('Station Plan'!$Q$6:$Q$105,MATCH($A47,'Station Plan'!$S$6:$S$105,0)),""))</f>
        <v/>
      </c>
    </row>
    <row r="48" ht="28" customHeight="1">
      <c r="A48" s="9">
        <f>IF(ROWS($A$6:A48)&lt;=COUNTIF('Station Plan'!$R$6:$R$105,"Included"),ROWS($A$6:A48),"")</f>
        <v/>
      </c>
      <c r="B48" s="9">
        <f>IF($A48="","",IFERROR(INDEX('Station Plan'!$A$6:$A$105,MATCH($A48,'Station Plan'!$S$6:$S$105,0)),""))</f>
        <v/>
      </c>
      <c r="C48" s="11">
        <f>IF($A48="","",IFERROR(INDEX('Station Plan'!$B$6:$B$105,MATCH($A48,'Station Plan'!$S$6:$S$105,0)),""))</f>
        <v/>
      </c>
      <c r="D48" s="10">
        <f>IF($A48="","",IFERROR(INDEX('Station Plan'!$C$6:$C$105,MATCH($A48,'Station Plan'!$S$6:$S$105,0)),""))</f>
        <v/>
      </c>
      <c r="E48" s="10">
        <f>IF($A48="","",IFERROR(INDEX('Station Plan'!$D$6:$D$105,MATCH($A48,'Station Plan'!$S$6:$S$105,0)),""))</f>
        <v/>
      </c>
      <c r="F48" s="10">
        <f>IF($A48="","",IFERROR(INDEX('Station Plan'!$E$6:$E$105,MATCH($A48,'Station Plan'!$S$6:$S$105,0)),""))</f>
        <v/>
      </c>
      <c r="G48" s="24">
        <f>IF($A48="","",IFERROR(INDEX('Station Plan'!$F$6:$F$105,MATCH($A48,'Station Plan'!$S$6:$S$105,0)),""))</f>
        <v/>
      </c>
      <c r="H48" s="24">
        <f>IF($A48="","",IFERROR(INDEX('Station Plan'!$G$6:$G$105,MATCH($A48,'Station Plan'!$S$6:$S$105,0)),""))</f>
        <v/>
      </c>
      <c r="I48" s="24">
        <f>IF($A48="","",IFERROR(INDEX('Station Plan'!$H$6:$H$105,MATCH($A48,'Station Plan'!$S$6:$S$105,0)),""))</f>
        <v/>
      </c>
      <c r="J48" s="24">
        <f>IF($A48="","",IFERROR(INDEX('Station Plan'!$I$6:$I$105,MATCH($A48,'Station Plan'!$S$6:$S$105,0)),""))</f>
        <v/>
      </c>
      <c r="K48" s="24">
        <f>IF($A48="","",IFERROR(INDEX('Station Plan'!$J$6:$J$105,MATCH($A48,'Station Plan'!$S$6:$S$105,0)),""))</f>
        <v/>
      </c>
      <c r="L48" s="24">
        <f>IF($A48="","",IFERROR(INDEX('Station Plan'!$K$6:$K$105,MATCH($A48,'Station Plan'!$S$6:$S$105,0)),""))</f>
        <v/>
      </c>
      <c r="M48" s="10">
        <f>IF($A48="","",IFERROR(INDEX('Station Plan'!$L$6:$L$105,MATCH($A48,'Station Plan'!$S$6:$S$105,0)),""))</f>
        <v/>
      </c>
      <c r="N48" s="10">
        <f>IF($A48="","",IFERROR(INDEX('Station Plan'!$M$6:$M$105,MATCH($A48,'Station Plan'!$S$6:$S$105,0)),""))</f>
        <v/>
      </c>
      <c r="O48" s="10">
        <f>IF($A48="","",IFERROR(INDEX('Station Plan'!$N$6:$N$105,MATCH($A48,'Station Plan'!$S$6:$S$105,0)),""))</f>
        <v/>
      </c>
      <c r="P48" s="10">
        <f>IF($A48="","",IFERROR(INDEX('Station Plan'!$O$6:$O$105,MATCH($A48,'Station Plan'!$S$6:$S$105,0)),""))</f>
        <v/>
      </c>
      <c r="Q48" s="10">
        <f>IF($A48="","",IFERROR(INDEX('Station Plan'!$P$6:$P$105,MATCH($A48,'Station Plan'!$S$6:$S$105,0)),""))</f>
        <v/>
      </c>
      <c r="R48" s="10">
        <f>IF($A48="","",IFERROR(INDEX('Station Plan'!$Q$6:$Q$105,MATCH($A48,'Station Plan'!$S$6:$S$105,0)),""))</f>
        <v/>
      </c>
    </row>
    <row r="49" ht="28" customHeight="1">
      <c r="A49" s="9">
        <f>IF(ROWS($A$6:A49)&lt;=COUNTIF('Station Plan'!$R$6:$R$105,"Included"),ROWS($A$6:A49),"")</f>
        <v/>
      </c>
      <c r="B49" s="9">
        <f>IF($A49="","",IFERROR(INDEX('Station Plan'!$A$6:$A$105,MATCH($A49,'Station Plan'!$S$6:$S$105,0)),""))</f>
        <v/>
      </c>
      <c r="C49" s="11">
        <f>IF($A49="","",IFERROR(INDEX('Station Plan'!$B$6:$B$105,MATCH($A49,'Station Plan'!$S$6:$S$105,0)),""))</f>
        <v/>
      </c>
      <c r="D49" s="10">
        <f>IF($A49="","",IFERROR(INDEX('Station Plan'!$C$6:$C$105,MATCH($A49,'Station Plan'!$S$6:$S$105,0)),""))</f>
        <v/>
      </c>
      <c r="E49" s="10">
        <f>IF($A49="","",IFERROR(INDEX('Station Plan'!$D$6:$D$105,MATCH($A49,'Station Plan'!$S$6:$S$105,0)),""))</f>
        <v/>
      </c>
      <c r="F49" s="10">
        <f>IF($A49="","",IFERROR(INDEX('Station Plan'!$E$6:$E$105,MATCH($A49,'Station Plan'!$S$6:$S$105,0)),""))</f>
        <v/>
      </c>
      <c r="G49" s="24">
        <f>IF($A49="","",IFERROR(INDEX('Station Plan'!$F$6:$F$105,MATCH($A49,'Station Plan'!$S$6:$S$105,0)),""))</f>
        <v/>
      </c>
      <c r="H49" s="24">
        <f>IF($A49="","",IFERROR(INDEX('Station Plan'!$G$6:$G$105,MATCH($A49,'Station Plan'!$S$6:$S$105,0)),""))</f>
        <v/>
      </c>
      <c r="I49" s="24">
        <f>IF($A49="","",IFERROR(INDEX('Station Plan'!$H$6:$H$105,MATCH($A49,'Station Plan'!$S$6:$S$105,0)),""))</f>
        <v/>
      </c>
      <c r="J49" s="24">
        <f>IF($A49="","",IFERROR(INDEX('Station Plan'!$I$6:$I$105,MATCH($A49,'Station Plan'!$S$6:$S$105,0)),""))</f>
        <v/>
      </c>
      <c r="K49" s="24">
        <f>IF($A49="","",IFERROR(INDEX('Station Plan'!$J$6:$J$105,MATCH($A49,'Station Plan'!$S$6:$S$105,0)),""))</f>
        <v/>
      </c>
      <c r="L49" s="24">
        <f>IF($A49="","",IFERROR(INDEX('Station Plan'!$K$6:$K$105,MATCH($A49,'Station Plan'!$S$6:$S$105,0)),""))</f>
        <v/>
      </c>
      <c r="M49" s="10">
        <f>IF($A49="","",IFERROR(INDEX('Station Plan'!$L$6:$L$105,MATCH($A49,'Station Plan'!$S$6:$S$105,0)),""))</f>
        <v/>
      </c>
      <c r="N49" s="10">
        <f>IF($A49="","",IFERROR(INDEX('Station Plan'!$M$6:$M$105,MATCH($A49,'Station Plan'!$S$6:$S$105,0)),""))</f>
        <v/>
      </c>
      <c r="O49" s="10">
        <f>IF($A49="","",IFERROR(INDEX('Station Plan'!$N$6:$N$105,MATCH($A49,'Station Plan'!$S$6:$S$105,0)),""))</f>
        <v/>
      </c>
      <c r="P49" s="10">
        <f>IF($A49="","",IFERROR(INDEX('Station Plan'!$O$6:$O$105,MATCH($A49,'Station Plan'!$S$6:$S$105,0)),""))</f>
        <v/>
      </c>
      <c r="Q49" s="10">
        <f>IF($A49="","",IFERROR(INDEX('Station Plan'!$P$6:$P$105,MATCH($A49,'Station Plan'!$S$6:$S$105,0)),""))</f>
        <v/>
      </c>
      <c r="R49" s="10">
        <f>IF($A49="","",IFERROR(INDEX('Station Plan'!$Q$6:$Q$105,MATCH($A49,'Station Plan'!$S$6:$S$105,0)),""))</f>
        <v/>
      </c>
    </row>
    <row r="50" ht="28" customHeight="1">
      <c r="A50" s="9">
        <f>IF(ROWS($A$6:A50)&lt;=COUNTIF('Station Plan'!$R$6:$R$105,"Included"),ROWS($A$6:A50),"")</f>
        <v/>
      </c>
      <c r="B50" s="9">
        <f>IF($A50="","",IFERROR(INDEX('Station Plan'!$A$6:$A$105,MATCH($A50,'Station Plan'!$S$6:$S$105,0)),""))</f>
        <v/>
      </c>
      <c r="C50" s="11">
        <f>IF($A50="","",IFERROR(INDEX('Station Plan'!$B$6:$B$105,MATCH($A50,'Station Plan'!$S$6:$S$105,0)),""))</f>
        <v/>
      </c>
      <c r="D50" s="10">
        <f>IF($A50="","",IFERROR(INDEX('Station Plan'!$C$6:$C$105,MATCH($A50,'Station Plan'!$S$6:$S$105,0)),""))</f>
        <v/>
      </c>
      <c r="E50" s="10">
        <f>IF($A50="","",IFERROR(INDEX('Station Plan'!$D$6:$D$105,MATCH($A50,'Station Plan'!$S$6:$S$105,0)),""))</f>
        <v/>
      </c>
      <c r="F50" s="10">
        <f>IF($A50="","",IFERROR(INDEX('Station Plan'!$E$6:$E$105,MATCH($A50,'Station Plan'!$S$6:$S$105,0)),""))</f>
        <v/>
      </c>
      <c r="G50" s="24">
        <f>IF($A50="","",IFERROR(INDEX('Station Plan'!$F$6:$F$105,MATCH($A50,'Station Plan'!$S$6:$S$105,0)),""))</f>
        <v/>
      </c>
      <c r="H50" s="24">
        <f>IF($A50="","",IFERROR(INDEX('Station Plan'!$G$6:$G$105,MATCH($A50,'Station Plan'!$S$6:$S$105,0)),""))</f>
        <v/>
      </c>
      <c r="I50" s="24">
        <f>IF($A50="","",IFERROR(INDEX('Station Plan'!$H$6:$H$105,MATCH($A50,'Station Plan'!$S$6:$S$105,0)),""))</f>
        <v/>
      </c>
      <c r="J50" s="24">
        <f>IF($A50="","",IFERROR(INDEX('Station Plan'!$I$6:$I$105,MATCH($A50,'Station Plan'!$S$6:$S$105,0)),""))</f>
        <v/>
      </c>
      <c r="K50" s="24">
        <f>IF($A50="","",IFERROR(INDEX('Station Plan'!$J$6:$J$105,MATCH($A50,'Station Plan'!$S$6:$S$105,0)),""))</f>
        <v/>
      </c>
      <c r="L50" s="24">
        <f>IF($A50="","",IFERROR(INDEX('Station Plan'!$K$6:$K$105,MATCH($A50,'Station Plan'!$S$6:$S$105,0)),""))</f>
        <v/>
      </c>
      <c r="M50" s="10">
        <f>IF($A50="","",IFERROR(INDEX('Station Plan'!$L$6:$L$105,MATCH($A50,'Station Plan'!$S$6:$S$105,0)),""))</f>
        <v/>
      </c>
      <c r="N50" s="10">
        <f>IF($A50="","",IFERROR(INDEX('Station Plan'!$M$6:$M$105,MATCH($A50,'Station Plan'!$S$6:$S$105,0)),""))</f>
        <v/>
      </c>
      <c r="O50" s="10">
        <f>IF($A50="","",IFERROR(INDEX('Station Plan'!$N$6:$N$105,MATCH($A50,'Station Plan'!$S$6:$S$105,0)),""))</f>
        <v/>
      </c>
      <c r="P50" s="10">
        <f>IF($A50="","",IFERROR(INDEX('Station Plan'!$O$6:$O$105,MATCH($A50,'Station Plan'!$S$6:$S$105,0)),""))</f>
        <v/>
      </c>
      <c r="Q50" s="10">
        <f>IF($A50="","",IFERROR(INDEX('Station Plan'!$P$6:$P$105,MATCH($A50,'Station Plan'!$S$6:$S$105,0)),""))</f>
        <v/>
      </c>
      <c r="R50" s="10">
        <f>IF($A50="","",IFERROR(INDEX('Station Plan'!$Q$6:$Q$105,MATCH($A50,'Station Plan'!$S$6:$S$105,0)),""))</f>
        <v/>
      </c>
    </row>
    <row r="51" ht="28" customHeight="1">
      <c r="A51" s="9">
        <f>IF(ROWS($A$6:A51)&lt;=COUNTIF('Station Plan'!$R$6:$R$105,"Included"),ROWS($A$6:A51),"")</f>
        <v/>
      </c>
      <c r="B51" s="9">
        <f>IF($A51="","",IFERROR(INDEX('Station Plan'!$A$6:$A$105,MATCH($A51,'Station Plan'!$S$6:$S$105,0)),""))</f>
        <v/>
      </c>
      <c r="C51" s="11">
        <f>IF($A51="","",IFERROR(INDEX('Station Plan'!$B$6:$B$105,MATCH($A51,'Station Plan'!$S$6:$S$105,0)),""))</f>
        <v/>
      </c>
      <c r="D51" s="10">
        <f>IF($A51="","",IFERROR(INDEX('Station Plan'!$C$6:$C$105,MATCH($A51,'Station Plan'!$S$6:$S$105,0)),""))</f>
        <v/>
      </c>
      <c r="E51" s="10">
        <f>IF($A51="","",IFERROR(INDEX('Station Plan'!$D$6:$D$105,MATCH($A51,'Station Plan'!$S$6:$S$105,0)),""))</f>
        <v/>
      </c>
      <c r="F51" s="10">
        <f>IF($A51="","",IFERROR(INDEX('Station Plan'!$E$6:$E$105,MATCH($A51,'Station Plan'!$S$6:$S$105,0)),""))</f>
        <v/>
      </c>
      <c r="G51" s="24">
        <f>IF($A51="","",IFERROR(INDEX('Station Plan'!$F$6:$F$105,MATCH($A51,'Station Plan'!$S$6:$S$105,0)),""))</f>
        <v/>
      </c>
      <c r="H51" s="24">
        <f>IF($A51="","",IFERROR(INDEX('Station Plan'!$G$6:$G$105,MATCH($A51,'Station Plan'!$S$6:$S$105,0)),""))</f>
        <v/>
      </c>
      <c r="I51" s="24">
        <f>IF($A51="","",IFERROR(INDEX('Station Plan'!$H$6:$H$105,MATCH($A51,'Station Plan'!$S$6:$S$105,0)),""))</f>
        <v/>
      </c>
      <c r="J51" s="24">
        <f>IF($A51="","",IFERROR(INDEX('Station Plan'!$I$6:$I$105,MATCH($A51,'Station Plan'!$S$6:$S$105,0)),""))</f>
        <v/>
      </c>
      <c r="K51" s="24">
        <f>IF($A51="","",IFERROR(INDEX('Station Plan'!$J$6:$J$105,MATCH($A51,'Station Plan'!$S$6:$S$105,0)),""))</f>
        <v/>
      </c>
      <c r="L51" s="24">
        <f>IF($A51="","",IFERROR(INDEX('Station Plan'!$K$6:$K$105,MATCH($A51,'Station Plan'!$S$6:$S$105,0)),""))</f>
        <v/>
      </c>
      <c r="M51" s="10">
        <f>IF($A51="","",IFERROR(INDEX('Station Plan'!$L$6:$L$105,MATCH($A51,'Station Plan'!$S$6:$S$105,0)),""))</f>
        <v/>
      </c>
      <c r="N51" s="10">
        <f>IF($A51="","",IFERROR(INDEX('Station Plan'!$M$6:$M$105,MATCH($A51,'Station Plan'!$S$6:$S$105,0)),""))</f>
        <v/>
      </c>
      <c r="O51" s="10">
        <f>IF($A51="","",IFERROR(INDEX('Station Plan'!$N$6:$N$105,MATCH($A51,'Station Plan'!$S$6:$S$105,0)),""))</f>
        <v/>
      </c>
      <c r="P51" s="10">
        <f>IF($A51="","",IFERROR(INDEX('Station Plan'!$O$6:$O$105,MATCH($A51,'Station Plan'!$S$6:$S$105,0)),""))</f>
        <v/>
      </c>
      <c r="Q51" s="10">
        <f>IF($A51="","",IFERROR(INDEX('Station Plan'!$P$6:$P$105,MATCH($A51,'Station Plan'!$S$6:$S$105,0)),""))</f>
        <v/>
      </c>
      <c r="R51" s="10">
        <f>IF($A51="","",IFERROR(INDEX('Station Plan'!$Q$6:$Q$105,MATCH($A51,'Station Plan'!$S$6:$S$105,0)),""))</f>
        <v/>
      </c>
    </row>
    <row r="52" ht="28" customHeight="1">
      <c r="A52" s="9">
        <f>IF(ROWS($A$6:A52)&lt;=COUNTIF('Station Plan'!$R$6:$R$105,"Included"),ROWS($A$6:A52),"")</f>
        <v/>
      </c>
      <c r="B52" s="9">
        <f>IF($A52="","",IFERROR(INDEX('Station Plan'!$A$6:$A$105,MATCH($A52,'Station Plan'!$S$6:$S$105,0)),""))</f>
        <v/>
      </c>
      <c r="C52" s="11">
        <f>IF($A52="","",IFERROR(INDEX('Station Plan'!$B$6:$B$105,MATCH($A52,'Station Plan'!$S$6:$S$105,0)),""))</f>
        <v/>
      </c>
      <c r="D52" s="10">
        <f>IF($A52="","",IFERROR(INDEX('Station Plan'!$C$6:$C$105,MATCH($A52,'Station Plan'!$S$6:$S$105,0)),""))</f>
        <v/>
      </c>
      <c r="E52" s="10">
        <f>IF($A52="","",IFERROR(INDEX('Station Plan'!$D$6:$D$105,MATCH($A52,'Station Plan'!$S$6:$S$105,0)),""))</f>
        <v/>
      </c>
      <c r="F52" s="10">
        <f>IF($A52="","",IFERROR(INDEX('Station Plan'!$E$6:$E$105,MATCH($A52,'Station Plan'!$S$6:$S$105,0)),""))</f>
        <v/>
      </c>
      <c r="G52" s="24">
        <f>IF($A52="","",IFERROR(INDEX('Station Plan'!$F$6:$F$105,MATCH($A52,'Station Plan'!$S$6:$S$105,0)),""))</f>
        <v/>
      </c>
      <c r="H52" s="24">
        <f>IF($A52="","",IFERROR(INDEX('Station Plan'!$G$6:$G$105,MATCH($A52,'Station Plan'!$S$6:$S$105,0)),""))</f>
        <v/>
      </c>
      <c r="I52" s="24">
        <f>IF($A52="","",IFERROR(INDEX('Station Plan'!$H$6:$H$105,MATCH($A52,'Station Plan'!$S$6:$S$105,0)),""))</f>
        <v/>
      </c>
      <c r="J52" s="24">
        <f>IF($A52="","",IFERROR(INDEX('Station Plan'!$I$6:$I$105,MATCH($A52,'Station Plan'!$S$6:$S$105,0)),""))</f>
        <v/>
      </c>
      <c r="K52" s="24">
        <f>IF($A52="","",IFERROR(INDEX('Station Plan'!$J$6:$J$105,MATCH($A52,'Station Plan'!$S$6:$S$105,0)),""))</f>
        <v/>
      </c>
      <c r="L52" s="24">
        <f>IF($A52="","",IFERROR(INDEX('Station Plan'!$K$6:$K$105,MATCH($A52,'Station Plan'!$S$6:$S$105,0)),""))</f>
        <v/>
      </c>
      <c r="M52" s="10">
        <f>IF($A52="","",IFERROR(INDEX('Station Plan'!$L$6:$L$105,MATCH($A52,'Station Plan'!$S$6:$S$105,0)),""))</f>
        <v/>
      </c>
      <c r="N52" s="10">
        <f>IF($A52="","",IFERROR(INDEX('Station Plan'!$M$6:$M$105,MATCH($A52,'Station Plan'!$S$6:$S$105,0)),""))</f>
        <v/>
      </c>
      <c r="O52" s="10">
        <f>IF($A52="","",IFERROR(INDEX('Station Plan'!$N$6:$N$105,MATCH($A52,'Station Plan'!$S$6:$S$105,0)),""))</f>
        <v/>
      </c>
      <c r="P52" s="10">
        <f>IF($A52="","",IFERROR(INDEX('Station Plan'!$O$6:$O$105,MATCH($A52,'Station Plan'!$S$6:$S$105,0)),""))</f>
        <v/>
      </c>
      <c r="Q52" s="10">
        <f>IF($A52="","",IFERROR(INDEX('Station Plan'!$P$6:$P$105,MATCH($A52,'Station Plan'!$S$6:$S$105,0)),""))</f>
        <v/>
      </c>
      <c r="R52" s="10">
        <f>IF($A52="","",IFERROR(INDEX('Station Plan'!$Q$6:$Q$105,MATCH($A52,'Station Plan'!$S$6:$S$105,0)),""))</f>
        <v/>
      </c>
    </row>
    <row r="53" ht="28" customHeight="1">
      <c r="A53" s="9">
        <f>IF(ROWS($A$6:A53)&lt;=COUNTIF('Station Plan'!$R$6:$R$105,"Included"),ROWS($A$6:A53),"")</f>
        <v/>
      </c>
      <c r="B53" s="9">
        <f>IF($A53="","",IFERROR(INDEX('Station Plan'!$A$6:$A$105,MATCH($A53,'Station Plan'!$S$6:$S$105,0)),""))</f>
        <v/>
      </c>
      <c r="C53" s="11">
        <f>IF($A53="","",IFERROR(INDEX('Station Plan'!$B$6:$B$105,MATCH($A53,'Station Plan'!$S$6:$S$105,0)),""))</f>
        <v/>
      </c>
      <c r="D53" s="10">
        <f>IF($A53="","",IFERROR(INDEX('Station Plan'!$C$6:$C$105,MATCH($A53,'Station Plan'!$S$6:$S$105,0)),""))</f>
        <v/>
      </c>
      <c r="E53" s="10">
        <f>IF($A53="","",IFERROR(INDEX('Station Plan'!$D$6:$D$105,MATCH($A53,'Station Plan'!$S$6:$S$105,0)),""))</f>
        <v/>
      </c>
      <c r="F53" s="10">
        <f>IF($A53="","",IFERROR(INDEX('Station Plan'!$E$6:$E$105,MATCH($A53,'Station Plan'!$S$6:$S$105,0)),""))</f>
        <v/>
      </c>
      <c r="G53" s="24">
        <f>IF($A53="","",IFERROR(INDEX('Station Plan'!$F$6:$F$105,MATCH($A53,'Station Plan'!$S$6:$S$105,0)),""))</f>
        <v/>
      </c>
      <c r="H53" s="24">
        <f>IF($A53="","",IFERROR(INDEX('Station Plan'!$G$6:$G$105,MATCH($A53,'Station Plan'!$S$6:$S$105,0)),""))</f>
        <v/>
      </c>
      <c r="I53" s="24">
        <f>IF($A53="","",IFERROR(INDEX('Station Plan'!$H$6:$H$105,MATCH($A53,'Station Plan'!$S$6:$S$105,0)),""))</f>
        <v/>
      </c>
      <c r="J53" s="24">
        <f>IF($A53="","",IFERROR(INDEX('Station Plan'!$I$6:$I$105,MATCH($A53,'Station Plan'!$S$6:$S$105,0)),""))</f>
        <v/>
      </c>
      <c r="K53" s="24">
        <f>IF($A53="","",IFERROR(INDEX('Station Plan'!$J$6:$J$105,MATCH($A53,'Station Plan'!$S$6:$S$105,0)),""))</f>
        <v/>
      </c>
      <c r="L53" s="24">
        <f>IF($A53="","",IFERROR(INDEX('Station Plan'!$K$6:$K$105,MATCH($A53,'Station Plan'!$S$6:$S$105,0)),""))</f>
        <v/>
      </c>
      <c r="M53" s="10">
        <f>IF($A53="","",IFERROR(INDEX('Station Plan'!$L$6:$L$105,MATCH($A53,'Station Plan'!$S$6:$S$105,0)),""))</f>
        <v/>
      </c>
      <c r="N53" s="10">
        <f>IF($A53="","",IFERROR(INDEX('Station Plan'!$M$6:$M$105,MATCH($A53,'Station Plan'!$S$6:$S$105,0)),""))</f>
        <v/>
      </c>
      <c r="O53" s="10">
        <f>IF($A53="","",IFERROR(INDEX('Station Plan'!$N$6:$N$105,MATCH($A53,'Station Plan'!$S$6:$S$105,0)),""))</f>
        <v/>
      </c>
      <c r="P53" s="10">
        <f>IF($A53="","",IFERROR(INDEX('Station Plan'!$O$6:$O$105,MATCH($A53,'Station Plan'!$S$6:$S$105,0)),""))</f>
        <v/>
      </c>
      <c r="Q53" s="10">
        <f>IF($A53="","",IFERROR(INDEX('Station Plan'!$P$6:$P$105,MATCH($A53,'Station Plan'!$S$6:$S$105,0)),""))</f>
        <v/>
      </c>
      <c r="R53" s="10">
        <f>IF($A53="","",IFERROR(INDEX('Station Plan'!$Q$6:$Q$105,MATCH($A53,'Station Plan'!$S$6:$S$105,0)),""))</f>
        <v/>
      </c>
    </row>
    <row r="54" ht="28" customHeight="1">
      <c r="A54" s="9">
        <f>IF(ROWS($A$6:A54)&lt;=COUNTIF('Station Plan'!$R$6:$R$105,"Included"),ROWS($A$6:A54),"")</f>
        <v/>
      </c>
      <c r="B54" s="9">
        <f>IF($A54="","",IFERROR(INDEX('Station Plan'!$A$6:$A$105,MATCH($A54,'Station Plan'!$S$6:$S$105,0)),""))</f>
        <v/>
      </c>
      <c r="C54" s="11">
        <f>IF($A54="","",IFERROR(INDEX('Station Plan'!$B$6:$B$105,MATCH($A54,'Station Plan'!$S$6:$S$105,0)),""))</f>
        <v/>
      </c>
      <c r="D54" s="10">
        <f>IF($A54="","",IFERROR(INDEX('Station Plan'!$C$6:$C$105,MATCH($A54,'Station Plan'!$S$6:$S$105,0)),""))</f>
        <v/>
      </c>
      <c r="E54" s="10">
        <f>IF($A54="","",IFERROR(INDEX('Station Plan'!$D$6:$D$105,MATCH($A54,'Station Plan'!$S$6:$S$105,0)),""))</f>
        <v/>
      </c>
      <c r="F54" s="10">
        <f>IF($A54="","",IFERROR(INDEX('Station Plan'!$E$6:$E$105,MATCH($A54,'Station Plan'!$S$6:$S$105,0)),""))</f>
        <v/>
      </c>
      <c r="G54" s="24">
        <f>IF($A54="","",IFERROR(INDEX('Station Plan'!$F$6:$F$105,MATCH($A54,'Station Plan'!$S$6:$S$105,0)),""))</f>
        <v/>
      </c>
      <c r="H54" s="24">
        <f>IF($A54="","",IFERROR(INDEX('Station Plan'!$G$6:$G$105,MATCH($A54,'Station Plan'!$S$6:$S$105,0)),""))</f>
        <v/>
      </c>
      <c r="I54" s="24">
        <f>IF($A54="","",IFERROR(INDEX('Station Plan'!$H$6:$H$105,MATCH($A54,'Station Plan'!$S$6:$S$105,0)),""))</f>
        <v/>
      </c>
      <c r="J54" s="24">
        <f>IF($A54="","",IFERROR(INDEX('Station Plan'!$I$6:$I$105,MATCH($A54,'Station Plan'!$S$6:$S$105,0)),""))</f>
        <v/>
      </c>
      <c r="K54" s="24">
        <f>IF($A54="","",IFERROR(INDEX('Station Plan'!$J$6:$J$105,MATCH($A54,'Station Plan'!$S$6:$S$105,0)),""))</f>
        <v/>
      </c>
      <c r="L54" s="24">
        <f>IF($A54="","",IFERROR(INDEX('Station Plan'!$K$6:$K$105,MATCH($A54,'Station Plan'!$S$6:$S$105,0)),""))</f>
        <v/>
      </c>
      <c r="M54" s="10">
        <f>IF($A54="","",IFERROR(INDEX('Station Plan'!$L$6:$L$105,MATCH($A54,'Station Plan'!$S$6:$S$105,0)),""))</f>
        <v/>
      </c>
      <c r="N54" s="10">
        <f>IF($A54="","",IFERROR(INDEX('Station Plan'!$M$6:$M$105,MATCH($A54,'Station Plan'!$S$6:$S$105,0)),""))</f>
        <v/>
      </c>
      <c r="O54" s="10">
        <f>IF($A54="","",IFERROR(INDEX('Station Plan'!$N$6:$N$105,MATCH($A54,'Station Plan'!$S$6:$S$105,0)),""))</f>
        <v/>
      </c>
      <c r="P54" s="10">
        <f>IF($A54="","",IFERROR(INDEX('Station Plan'!$O$6:$O$105,MATCH($A54,'Station Plan'!$S$6:$S$105,0)),""))</f>
        <v/>
      </c>
      <c r="Q54" s="10">
        <f>IF($A54="","",IFERROR(INDEX('Station Plan'!$P$6:$P$105,MATCH($A54,'Station Plan'!$S$6:$S$105,0)),""))</f>
        <v/>
      </c>
      <c r="R54" s="10">
        <f>IF($A54="","",IFERROR(INDEX('Station Plan'!$Q$6:$Q$105,MATCH($A54,'Station Plan'!$S$6:$S$105,0)),""))</f>
        <v/>
      </c>
    </row>
    <row r="55" ht="28" customHeight="1">
      <c r="A55" s="9">
        <f>IF(ROWS($A$6:A55)&lt;=COUNTIF('Station Plan'!$R$6:$R$105,"Included"),ROWS($A$6:A55),"")</f>
        <v/>
      </c>
      <c r="B55" s="9">
        <f>IF($A55="","",IFERROR(INDEX('Station Plan'!$A$6:$A$105,MATCH($A55,'Station Plan'!$S$6:$S$105,0)),""))</f>
        <v/>
      </c>
      <c r="C55" s="11">
        <f>IF($A55="","",IFERROR(INDEX('Station Plan'!$B$6:$B$105,MATCH($A55,'Station Plan'!$S$6:$S$105,0)),""))</f>
        <v/>
      </c>
      <c r="D55" s="10">
        <f>IF($A55="","",IFERROR(INDEX('Station Plan'!$C$6:$C$105,MATCH($A55,'Station Plan'!$S$6:$S$105,0)),""))</f>
        <v/>
      </c>
      <c r="E55" s="10">
        <f>IF($A55="","",IFERROR(INDEX('Station Plan'!$D$6:$D$105,MATCH($A55,'Station Plan'!$S$6:$S$105,0)),""))</f>
        <v/>
      </c>
      <c r="F55" s="10">
        <f>IF($A55="","",IFERROR(INDEX('Station Plan'!$E$6:$E$105,MATCH($A55,'Station Plan'!$S$6:$S$105,0)),""))</f>
        <v/>
      </c>
      <c r="G55" s="24">
        <f>IF($A55="","",IFERROR(INDEX('Station Plan'!$F$6:$F$105,MATCH($A55,'Station Plan'!$S$6:$S$105,0)),""))</f>
        <v/>
      </c>
      <c r="H55" s="24">
        <f>IF($A55="","",IFERROR(INDEX('Station Plan'!$G$6:$G$105,MATCH($A55,'Station Plan'!$S$6:$S$105,0)),""))</f>
        <v/>
      </c>
      <c r="I55" s="24">
        <f>IF($A55="","",IFERROR(INDEX('Station Plan'!$H$6:$H$105,MATCH($A55,'Station Plan'!$S$6:$S$105,0)),""))</f>
        <v/>
      </c>
      <c r="J55" s="24">
        <f>IF($A55="","",IFERROR(INDEX('Station Plan'!$I$6:$I$105,MATCH($A55,'Station Plan'!$S$6:$S$105,0)),""))</f>
        <v/>
      </c>
      <c r="K55" s="24">
        <f>IF($A55="","",IFERROR(INDEX('Station Plan'!$J$6:$J$105,MATCH($A55,'Station Plan'!$S$6:$S$105,0)),""))</f>
        <v/>
      </c>
      <c r="L55" s="24">
        <f>IF($A55="","",IFERROR(INDEX('Station Plan'!$K$6:$K$105,MATCH($A55,'Station Plan'!$S$6:$S$105,0)),""))</f>
        <v/>
      </c>
      <c r="M55" s="10">
        <f>IF($A55="","",IFERROR(INDEX('Station Plan'!$L$6:$L$105,MATCH($A55,'Station Plan'!$S$6:$S$105,0)),""))</f>
        <v/>
      </c>
      <c r="N55" s="10">
        <f>IF($A55="","",IFERROR(INDEX('Station Plan'!$M$6:$M$105,MATCH($A55,'Station Plan'!$S$6:$S$105,0)),""))</f>
        <v/>
      </c>
      <c r="O55" s="10">
        <f>IF($A55="","",IFERROR(INDEX('Station Plan'!$N$6:$N$105,MATCH($A55,'Station Plan'!$S$6:$S$105,0)),""))</f>
        <v/>
      </c>
      <c r="P55" s="10">
        <f>IF($A55="","",IFERROR(INDEX('Station Plan'!$O$6:$O$105,MATCH($A55,'Station Plan'!$S$6:$S$105,0)),""))</f>
        <v/>
      </c>
      <c r="Q55" s="10">
        <f>IF($A55="","",IFERROR(INDEX('Station Plan'!$P$6:$P$105,MATCH($A55,'Station Plan'!$S$6:$S$105,0)),""))</f>
        <v/>
      </c>
      <c r="R55" s="10">
        <f>IF($A55="","",IFERROR(INDEX('Station Plan'!$Q$6:$Q$105,MATCH($A55,'Station Plan'!$S$6:$S$105,0)),""))</f>
        <v/>
      </c>
    </row>
    <row r="56" ht="28" customHeight="1">
      <c r="A56" s="9">
        <f>IF(ROWS($A$6:A56)&lt;=COUNTIF('Station Plan'!$R$6:$R$105,"Included"),ROWS($A$6:A56),"")</f>
        <v/>
      </c>
      <c r="B56" s="9">
        <f>IF($A56="","",IFERROR(INDEX('Station Plan'!$A$6:$A$105,MATCH($A56,'Station Plan'!$S$6:$S$105,0)),""))</f>
        <v/>
      </c>
      <c r="C56" s="11">
        <f>IF($A56="","",IFERROR(INDEX('Station Plan'!$B$6:$B$105,MATCH($A56,'Station Plan'!$S$6:$S$105,0)),""))</f>
        <v/>
      </c>
      <c r="D56" s="10">
        <f>IF($A56="","",IFERROR(INDEX('Station Plan'!$C$6:$C$105,MATCH($A56,'Station Plan'!$S$6:$S$105,0)),""))</f>
        <v/>
      </c>
      <c r="E56" s="10">
        <f>IF($A56="","",IFERROR(INDEX('Station Plan'!$D$6:$D$105,MATCH($A56,'Station Plan'!$S$6:$S$105,0)),""))</f>
        <v/>
      </c>
      <c r="F56" s="10">
        <f>IF($A56="","",IFERROR(INDEX('Station Plan'!$E$6:$E$105,MATCH($A56,'Station Plan'!$S$6:$S$105,0)),""))</f>
        <v/>
      </c>
      <c r="G56" s="24">
        <f>IF($A56="","",IFERROR(INDEX('Station Plan'!$F$6:$F$105,MATCH($A56,'Station Plan'!$S$6:$S$105,0)),""))</f>
        <v/>
      </c>
      <c r="H56" s="24">
        <f>IF($A56="","",IFERROR(INDEX('Station Plan'!$G$6:$G$105,MATCH($A56,'Station Plan'!$S$6:$S$105,0)),""))</f>
        <v/>
      </c>
      <c r="I56" s="24">
        <f>IF($A56="","",IFERROR(INDEX('Station Plan'!$H$6:$H$105,MATCH($A56,'Station Plan'!$S$6:$S$105,0)),""))</f>
        <v/>
      </c>
      <c r="J56" s="24">
        <f>IF($A56="","",IFERROR(INDEX('Station Plan'!$I$6:$I$105,MATCH($A56,'Station Plan'!$S$6:$S$105,0)),""))</f>
        <v/>
      </c>
      <c r="K56" s="24">
        <f>IF($A56="","",IFERROR(INDEX('Station Plan'!$J$6:$J$105,MATCH($A56,'Station Plan'!$S$6:$S$105,0)),""))</f>
        <v/>
      </c>
      <c r="L56" s="24">
        <f>IF($A56="","",IFERROR(INDEX('Station Plan'!$K$6:$K$105,MATCH($A56,'Station Plan'!$S$6:$S$105,0)),""))</f>
        <v/>
      </c>
      <c r="M56" s="10">
        <f>IF($A56="","",IFERROR(INDEX('Station Plan'!$L$6:$L$105,MATCH($A56,'Station Plan'!$S$6:$S$105,0)),""))</f>
        <v/>
      </c>
      <c r="N56" s="10">
        <f>IF($A56="","",IFERROR(INDEX('Station Plan'!$M$6:$M$105,MATCH($A56,'Station Plan'!$S$6:$S$105,0)),""))</f>
        <v/>
      </c>
      <c r="O56" s="10">
        <f>IF($A56="","",IFERROR(INDEX('Station Plan'!$N$6:$N$105,MATCH($A56,'Station Plan'!$S$6:$S$105,0)),""))</f>
        <v/>
      </c>
      <c r="P56" s="10">
        <f>IF($A56="","",IFERROR(INDEX('Station Plan'!$O$6:$O$105,MATCH($A56,'Station Plan'!$S$6:$S$105,0)),""))</f>
        <v/>
      </c>
      <c r="Q56" s="10">
        <f>IF($A56="","",IFERROR(INDEX('Station Plan'!$P$6:$P$105,MATCH($A56,'Station Plan'!$S$6:$S$105,0)),""))</f>
        <v/>
      </c>
      <c r="R56" s="10">
        <f>IF($A56="","",IFERROR(INDEX('Station Plan'!$Q$6:$Q$105,MATCH($A56,'Station Plan'!$S$6:$S$105,0)),""))</f>
        <v/>
      </c>
    </row>
    <row r="57" ht="28" customHeight="1">
      <c r="A57" s="9">
        <f>IF(ROWS($A$6:A57)&lt;=COUNTIF('Station Plan'!$R$6:$R$105,"Included"),ROWS($A$6:A57),"")</f>
        <v/>
      </c>
      <c r="B57" s="9">
        <f>IF($A57="","",IFERROR(INDEX('Station Plan'!$A$6:$A$105,MATCH($A57,'Station Plan'!$S$6:$S$105,0)),""))</f>
        <v/>
      </c>
      <c r="C57" s="11">
        <f>IF($A57="","",IFERROR(INDEX('Station Plan'!$B$6:$B$105,MATCH($A57,'Station Plan'!$S$6:$S$105,0)),""))</f>
        <v/>
      </c>
      <c r="D57" s="10">
        <f>IF($A57="","",IFERROR(INDEX('Station Plan'!$C$6:$C$105,MATCH($A57,'Station Plan'!$S$6:$S$105,0)),""))</f>
        <v/>
      </c>
      <c r="E57" s="10">
        <f>IF($A57="","",IFERROR(INDEX('Station Plan'!$D$6:$D$105,MATCH($A57,'Station Plan'!$S$6:$S$105,0)),""))</f>
        <v/>
      </c>
      <c r="F57" s="10">
        <f>IF($A57="","",IFERROR(INDEX('Station Plan'!$E$6:$E$105,MATCH($A57,'Station Plan'!$S$6:$S$105,0)),""))</f>
        <v/>
      </c>
      <c r="G57" s="24">
        <f>IF($A57="","",IFERROR(INDEX('Station Plan'!$F$6:$F$105,MATCH($A57,'Station Plan'!$S$6:$S$105,0)),""))</f>
        <v/>
      </c>
      <c r="H57" s="24">
        <f>IF($A57="","",IFERROR(INDEX('Station Plan'!$G$6:$G$105,MATCH($A57,'Station Plan'!$S$6:$S$105,0)),""))</f>
        <v/>
      </c>
      <c r="I57" s="24">
        <f>IF($A57="","",IFERROR(INDEX('Station Plan'!$H$6:$H$105,MATCH($A57,'Station Plan'!$S$6:$S$105,0)),""))</f>
        <v/>
      </c>
      <c r="J57" s="24">
        <f>IF($A57="","",IFERROR(INDEX('Station Plan'!$I$6:$I$105,MATCH($A57,'Station Plan'!$S$6:$S$105,0)),""))</f>
        <v/>
      </c>
      <c r="K57" s="24">
        <f>IF($A57="","",IFERROR(INDEX('Station Plan'!$J$6:$J$105,MATCH($A57,'Station Plan'!$S$6:$S$105,0)),""))</f>
        <v/>
      </c>
      <c r="L57" s="24">
        <f>IF($A57="","",IFERROR(INDEX('Station Plan'!$K$6:$K$105,MATCH($A57,'Station Plan'!$S$6:$S$105,0)),""))</f>
        <v/>
      </c>
      <c r="M57" s="10">
        <f>IF($A57="","",IFERROR(INDEX('Station Plan'!$L$6:$L$105,MATCH($A57,'Station Plan'!$S$6:$S$105,0)),""))</f>
        <v/>
      </c>
      <c r="N57" s="10">
        <f>IF($A57="","",IFERROR(INDEX('Station Plan'!$M$6:$M$105,MATCH($A57,'Station Plan'!$S$6:$S$105,0)),""))</f>
        <v/>
      </c>
      <c r="O57" s="10">
        <f>IF($A57="","",IFERROR(INDEX('Station Plan'!$N$6:$N$105,MATCH($A57,'Station Plan'!$S$6:$S$105,0)),""))</f>
        <v/>
      </c>
      <c r="P57" s="10">
        <f>IF($A57="","",IFERROR(INDEX('Station Plan'!$O$6:$O$105,MATCH($A57,'Station Plan'!$S$6:$S$105,0)),""))</f>
        <v/>
      </c>
      <c r="Q57" s="10">
        <f>IF($A57="","",IFERROR(INDEX('Station Plan'!$P$6:$P$105,MATCH($A57,'Station Plan'!$S$6:$S$105,0)),""))</f>
        <v/>
      </c>
      <c r="R57" s="10">
        <f>IF($A57="","",IFERROR(INDEX('Station Plan'!$Q$6:$Q$105,MATCH($A57,'Station Plan'!$S$6:$S$105,0)),""))</f>
        <v/>
      </c>
    </row>
    <row r="58" ht="28" customHeight="1">
      <c r="A58" s="9">
        <f>IF(ROWS($A$6:A58)&lt;=COUNTIF('Station Plan'!$R$6:$R$105,"Included"),ROWS($A$6:A58),"")</f>
        <v/>
      </c>
      <c r="B58" s="9">
        <f>IF($A58="","",IFERROR(INDEX('Station Plan'!$A$6:$A$105,MATCH($A58,'Station Plan'!$S$6:$S$105,0)),""))</f>
        <v/>
      </c>
      <c r="C58" s="11">
        <f>IF($A58="","",IFERROR(INDEX('Station Plan'!$B$6:$B$105,MATCH($A58,'Station Plan'!$S$6:$S$105,0)),""))</f>
        <v/>
      </c>
      <c r="D58" s="10">
        <f>IF($A58="","",IFERROR(INDEX('Station Plan'!$C$6:$C$105,MATCH($A58,'Station Plan'!$S$6:$S$105,0)),""))</f>
        <v/>
      </c>
      <c r="E58" s="10">
        <f>IF($A58="","",IFERROR(INDEX('Station Plan'!$D$6:$D$105,MATCH($A58,'Station Plan'!$S$6:$S$105,0)),""))</f>
        <v/>
      </c>
      <c r="F58" s="10">
        <f>IF($A58="","",IFERROR(INDEX('Station Plan'!$E$6:$E$105,MATCH($A58,'Station Plan'!$S$6:$S$105,0)),""))</f>
        <v/>
      </c>
      <c r="G58" s="24">
        <f>IF($A58="","",IFERROR(INDEX('Station Plan'!$F$6:$F$105,MATCH($A58,'Station Plan'!$S$6:$S$105,0)),""))</f>
        <v/>
      </c>
      <c r="H58" s="24">
        <f>IF($A58="","",IFERROR(INDEX('Station Plan'!$G$6:$G$105,MATCH($A58,'Station Plan'!$S$6:$S$105,0)),""))</f>
        <v/>
      </c>
      <c r="I58" s="24">
        <f>IF($A58="","",IFERROR(INDEX('Station Plan'!$H$6:$H$105,MATCH($A58,'Station Plan'!$S$6:$S$105,0)),""))</f>
        <v/>
      </c>
      <c r="J58" s="24">
        <f>IF($A58="","",IFERROR(INDEX('Station Plan'!$I$6:$I$105,MATCH($A58,'Station Plan'!$S$6:$S$105,0)),""))</f>
        <v/>
      </c>
      <c r="K58" s="24">
        <f>IF($A58="","",IFERROR(INDEX('Station Plan'!$J$6:$J$105,MATCH($A58,'Station Plan'!$S$6:$S$105,0)),""))</f>
        <v/>
      </c>
      <c r="L58" s="24">
        <f>IF($A58="","",IFERROR(INDEX('Station Plan'!$K$6:$K$105,MATCH($A58,'Station Plan'!$S$6:$S$105,0)),""))</f>
        <v/>
      </c>
      <c r="M58" s="10">
        <f>IF($A58="","",IFERROR(INDEX('Station Plan'!$L$6:$L$105,MATCH($A58,'Station Plan'!$S$6:$S$105,0)),""))</f>
        <v/>
      </c>
      <c r="N58" s="10">
        <f>IF($A58="","",IFERROR(INDEX('Station Plan'!$M$6:$M$105,MATCH($A58,'Station Plan'!$S$6:$S$105,0)),""))</f>
        <v/>
      </c>
      <c r="O58" s="10">
        <f>IF($A58="","",IFERROR(INDEX('Station Plan'!$N$6:$N$105,MATCH($A58,'Station Plan'!$S$6:$S$105,0)),""))</f>
        <v/>
      </c>
      <c r="P58" s="10">
        <f>IF($A58="","",IFERROR(INDEX('Station Plan'!$O$6:$O$105,MATCH($A58,'Station Plan'!$S$6:$S$105,0)),""))</f>
        <v/>
      </c>
      <c r="Q58" s="10">
        <f>IF($A58="","",IFERROR(INDEX('Station Plan'!$P$6:$P$105,MATCH($A58,'Station Plan'!$S$6:$S$105,0)),""))</f>
        <v/>
      </c>
      <c r="R58" s="10">
        <f>IF($A58="","",IFERROR(INDEX('Station Plan'!$Q$6:$Q$105,MATCH($A58,'Station Plan'!$S$6:$S$105,0)),""))</f>
        <v/>
      </c>
    </row>
    <row r="59" ht="28" customHeight="1">
      <c r="A59" s="9">
        <f>IF(ROWS($A$6:A59)&lt;=COUNTIF('Station Plan'!$R$6:$R$105,"Included"),ROWS($A$6:A59),"")</f>
        <v/>
      </c>
      <c r="B59" s="9">
        <f>IF($A59="","",IFERROR(INDEX('Station Plan'!$A$6:$A$105,MATCH($A59,'Station Plan'!$S$6:$S$105,0)),""))</f>
        <v/>
      </c>
      <c r="C59" s="11">
        <f>IF($A59="","",IFERROR(INDEX('Station Plan'!$B$6:$B$105,MATCH($A59,'Station Plan'!$S$6:$S$105,0)),""))</f>
        <v/>
      </c>
      <c r="D59" s="10">
        <f>IF($A59="","",IFERROR(INDEX('Station Plan'!$C$6:$C$105,MATCH($A59,'Station Plan'!$S$6:$S$105,0)),""))</f>
        <v/>
      </c>
      <c r="E59" s="10">
        <f>IF($A59="","",IFERROR(INDEX('Station Plan'!$D$6:$D$105,MATCH($A59,'Station Plan'!$S$6:$S$105,0)),""))</f>
        <v/>
      </c>
      <c r="F59" s="10">
        <f>IF($A59="","",IFERROR(INDEX('Station Plan'!$E$6:$E$105,MATCH($A59,'Station Plan'!$S$6:$S$105,0)),""))</f>
        <v/>
      </c>
      <c r="G59" s="24">
        <f>IF($A59="","",IFERROR(INDEX('Station Plan'!$F$6:$F$105,MATCH($A59,'Station Plan'!$S$6:$S$105,0)),""))</f>
        <v/>
      </c>
      <c r="H59" s="24">
        <f>IF($A59="","",IFERROR(INDEX('Station Plan'!$G$6:$G$105,MATCH($A59,'Station Plan'!$S$6:$S$105,0)),""))</f>
        <v/>
      </c>
      <c r="I59" s="24">
        <f>IF($A59="","",IFERROR(INDEX('Station Plan'!$H$6:$H$105,MATCH($A59,'Station Plan'!$S$6:$S$105,0)),""))</f>
        <v/>
      </c>
      <c r="J59" s="24">
        <f>IF($A59="","",IFERROR(INDEX('Station Plan'!$I$6:$I$105,MATCH($A59,'Station Plan'!$S$6:$S$105,0)),""))</f>
        <v/>
      </c>
      <c r="K59" s="24">
        <f>IF($A59="","",IFERROR(INDEX('Station Plan'!$J$6:$J$105,MATCH($A59,'Station Plan'!$S$6:$S$105,0)),""))</f>
        <v/>
      </c>
      <c r="L59" s="24">
        <f>IF($A59="","",IFERROR(INDEX('Station Plan'!$K$6:$K$105,MATCH($A59,'Station Plan'!$S$6:$S$105,0)),""))</f>
        <v/>
      </c>
      <c r="M59" s="10">
        <f>IF($A59="","",IFERROR(INDEX('Station Plan'!$L$6:$L$105,MATCH($A59,'Station Plan'!$S$6:$S$105,0)),""))</f>
        <v/>
      </c>
      <c r="N59" s="10">
        <f>IF($A59="","",IFERROR(INDEX('Station Plan'!$M$6:$M$105,MATCH($A59,'Station Plan'!$S$6:$S$105,0)),""))</f>
        <v/>
      </c>
      <c r="O59" s="10">
        <f>IF($A59="","",IFERROR(INDEX('Station Plan'!$N$6:$N$105,MATCH($A59,'Station Plan'!$S$6:$S$105,0)),""))</f>
        <v/>
      </c>
      <c r="P59" s="10">
        <f>IF($A59="","",IFERROR(INDEX('Station Plan'!$O$6:$O$105,MATCH($A59,'Station Plan'!$S$6:$S$105,0)),""))</f>
        <v/>
      </c>
      <c r="Q59" s="10">
        <f>IF($A59="","",IFERROR(INDEX('Station Plan'!$P$6:$P$105,MATCH($A59,'Station Plan'!$S$6:$S$105,0)),""))</f>
        <v/>
      </c>
      <c r="R59" s="10">
        <f>IF($A59="","",IFERROR(INDEX('Station Plan'!$Q$6:$Q$105,MATCH($A59,'Station Plan'!$S$6:$S$105,0)),""))</f>
        <v/>
      </c>
    </row>
    <row r="60" ht="28" customHeight="1">
      <c r="A60" s="9">
        <f>IF(ROWS($A$6:A60)&lt;=COUNTIF('Station Plan'!$R$6:$R$105,"Included"),ROWS($A$6:A60),"")</f>
        <v/>
      </c>
      <c r="B60" s="9">
        <f>IF($A60="","",IFERROR(INDEX('Station Plan'!$A$6:$A$105,MATCH($A60,'Station Plan'!$S$6:$S$105,0)),""))</f>
        <v/>
      </c>
      <c r="C60" s="11">
        <f>IF($A60="","",IFERROR(INDEX('Station Plan'!$B$6:$B$105,MATCH($A60,'Station Plan'!$S$6:$S$105,0)),""))</f>
        <v/>
      </c>
      <c r="D60" s="10">
        <f>IF($A60="","",IFERROR(INDEX('Station Plan'!$C$6:$C$105,MATCH($A60,'Station Plan'!$S$6:$S$105,0)),""))</f>
        <v/>
      </c>
      <c r="E60" s="10">
        <f>IF($A60="","",IFERROR(INDEX('Station Plan'!$D$6:$D$105,MATCH($A60,'Station Plan'!$S$6:$S$105,0)),""))</f>
        <v/>
      </c>
      <c r="F60" s="10">
        <f>IF($A60="","",IFERROR(INDEX('Station Plan'!$E$6:$E$105,MATCH($A60,'Station Plan'!$S$6:$S$105,0)),""))</f>
        <v/>
      </c>
      <c r="G60" s="24">
        <f>IF($A60="","",IFERROR(INDEX('Station Plan'!$F$6:$F$105,MATCH($A60,'Station Plan'!$S$6:$S$105,0)),""))</f>
        <v/>
      </c>
      <c r="H60" s="24">
        <f>IF($A60="","",IFERROR(INDEX('Station Plan'!$G$6:$G$105,MATCH($A60,'Station Plan'!$S$6:$S$105,0)),""))</f>
        <v/>
      </c>
      <c r="I60" s="24">
        <f>IF($A60="","",IFERROR(INDEX('Station Plan'!$H$6:$H$105,MATCH($A60,'Station Plan'!$S$6:$S$105,0)),""))</f>
        <v/>
      </c>
      <c r="J60" s="24">
        <f>IF($A60="","",IFERROR(INDEX('Station Plan'!$I$6:$I$105,MATCH($A60,'Station Plan'!$S$6:$S$105,0)),""))</f>
        <v/>
      </c>
      <c r="K60" s="24">
        <f>IF($A60="","",IFERROR(INDEX('Station Plan'!$J$6:$J$105,MATCH($A60,'Station Plan'!$S$6:$S$105,0)),""))</f>
        <v/>
      </c>
      <c r="L60" s="24">
        <f>IF($A60="","",IFERROR(INDEX('Station Plan'!$K$6:$K$105,MATCH($A60,'Station Plan'!$S$6:$S$105,0)),""))</f>
        <v/>
      </c>
      <c r="M60" s="10">
        <f>IF($A60="","",IFERROR(INDEX('Station Plan'!$L$6:$L$105,MATCH($A60,'Station Plan'!$S$6:$S$105,0)),""))</f>
        <v/>
      </c>
      <c r="N60" s="10">
        <f>IF($A60="","",IFERROR(INDEX('Station Plan'!$M$6:$M$105,MATCH($A60,'Station Plan'!$S$6:$S$105,0)),""))</f>
        <v/>
      </c>
      <c r="O60" s="10">
        <f>IF($A60="","",IFERROR(INDEX('Station Plan'!$N$6:$N$105,MATCH($A60,'Station Plan'!$S$6:$S$105,0)),""))</f>
        <v/>
      </c>
      <c r="P60" s="10">
        <f>IF($A60="","",IFERROR(INDEX('Station Plan'!$O$6:$O$105,MATCH($A60,'Station Plan'!$S$6:$S$105,0)),""))</f>
        <v/>
      </c>
      <c r="Q60" s="10">
        <f>IF($A60="","",IFERROR(INDEX('Station Plan'!$P$6:$P$105,MATCH($A60,'Station Plan'!$S$6:$S$105,0)),""))</f>
        <v/>
      </c>
      <c r="R60" s="10">
        <f>IF($A60="","",IFERROR(INDEX('Station Plan'!$Q$6:$Q$105,MATCH($A60,'Station Plan'!$S$6:$S$105,0)),""))</f>
        <v/>
      </c>
    </row>
    <row r="61" ht="28" customHeight="1">
      <c r="A61" s="9">
        <f>IF(ROWS($A$6:A61)&lt;=COUNTIF('Station Plan'!$R$6:$R$105,"Included"),ROWS($A$6:A61),"")</f>
        <v/>
      </c>
      <c r="B61" s="9">
        <f>IF($A61="","",IFERROR(INDEX('Station Plan'!$A$6:$A$105,MATCH($A61,'Station Plan'!$S$6:$S$105,0)),""))</f>
        <v/>
      </c>
      <c r="C61" s="11">
        <f>IF($A61="","",IFERROR(INDEX('Station Plan'!$B$6:$B$105,MATCH($A61,'Station Plan'!$S$6:$S$105,0)),""))</f>
        <v/>
      </c>
      <c r="D61" s="10">
        <f>IF($A61="","",IFERROR(INDEX('Station Plan'!$C$6:$C$105,MATCH($A61,'Station Plan'!$S$6:$S$105,0)),""))</f>
        <v/>
      </c>
      <c r="E61" s="10">
        <f>IF($A61="","",IFERROR(INDEX('Station Plan'!$D$6:$D$105,MATCH($A61,'Station Plan'!$S$6:$S$105,0)),""))</f>
        <v/>
      </c>
      <c r="F61" s="10">
        <f>IF($A61="","",IFERROR(INDEX('Station Plan'!$E$6:$E$105,MATCH($A61,'Station Plan'!$S$6:$S$105,0)),""))</f>
        <v/>
      </c>
      <c r="G61" s="24">
        <f>IF($A61="","",IFERROR(INDEX('Station Plan'!$F$6:$F$105,MATCH($A61,'Station Plan'!$S$6:$S$105,0)),""))</f>
        <v/>
      </c>
      <c r="H61" s="24">
        <f>IF($A61="","",IFERROR(INDEX('Station Plan'!$G$6:$G$105,MATCH($A61,'Station Plan'!$S$6:$S$105,0)),""))</f>
        <v/>
      </c>
      <c r="I61" s="24">
        <f>IF($A61="","",IFERROR(INDEX('Station Plan'!$H$6:$H$105,MATCH($A61,'Station Plan'!$S$6:$S$105,0)),""))</f>
        <v/>
      </c>
      <c r="J61" s="24">
        <f>IF($A61="","",IFERROR(INDEX('Station Plan'!$I$6:$I$105,MATCH($A61,'Station Plan'!$S$6:$S$105,0)),""))</f>
        <v/>
      </c>
      <c r="K61" s="24">
        <f>IF($A61="","",IFERROR(INDEX('Station Plan'!$J$6:$J$105,MATCH($A61,'Station Plan'!$S$6:$S$105,0)),""))</f>
        <v/>
      </c>
      <c r="L61" s="24">
        <f>IF($A61="","",IFERROR(INDEX('Station Plan'!$K$6:$K$105,MATCH($A61,'Station Plan'!$S$6:$S$105,0)),""))</f>
        <v/>
      </c>
      <c r="M61" s="10">
        <f>IF($A61="","",IFERROR(INDEX('Station Plan'!$L$6:$L$105,MATCH($A61,'Station Plan'!$S$6:$S$105,0)),""))</f>
        <v/>
      </c>
      <c r="N61" s="10">
        <f>IF($A61="","",IFERROR(INDEX('Station Plan'!$M$6:$M$105,MATCH($A61,'Station Plan'!$S$6:$S$105,0)),""))</f>
        <v/>
      </c>
      <c r="O61" s="10">
        <f>IF($A61="","",IFERROR(INDEX('Station Plan'!$N$6:$N$105,MATCH($A61,'Station Plan'!$S$6:$S$105,0)),""))</f>
        <v/>
      </c>
      <c r="P61" s="10">
        <f>IF($A61="","",IFERROR(INDEX('Station Plan'!$O$6:$O$105,MATCH($A61,'Station Plan'!$S$6:$S$105,0)),""))</f>
        <v/>
      </c>
      <c r="Q61" s="10">
        <f>IF($A61="","",IFERROR(INDEX('Station Plan'!$P$6:$P$105,MATCH($A61,'Station Plan'!$S$6:$S$105,0)),""))</f>
        <v/>
      </c>
      <c r="R61" s="10">
        <f>IF($A61="","",IFERROR(INDEX('Station Plan'!$Q$6:$Q$105,MATCH($A61,'Station Plan'!$S$6:$S$105,0)),""))</f>
        <v/>
      </c>
    </row>
    <row r="62" ht="28" customHeight="1">
      <c r="A62" s="9">
        <f>IF(ROWS($A$6:A62)&lt;=COUNTIF('Station Plan'!$R$6:$R$105,"Included"),ROWS($A$6:A62),"")</f>
        <v/>
      </c>
      <c r="B62" s="9">
        <f>IF($A62="","",IFERROR(INDEX('Station Plan'!$A$6:$A$105,MATCH($A62,'Station Plan'!$S$6:$S$105,0)),""))</f>
        <v/>
      </c>
      <c r="C62" s="11">
        <f>IF($A62="","",IFERROR(INDEX('Station Plan'!$B$6:$B$105,MATCH($A62,'Station Plan'!$S$6:$S$105,0)),""))</f>
        <v/>
      </c>
      <c r="D62" s="10">
        <f>IF($A62="","",IFERROR(INDEX('Station Plan'!$C$6:$C$105,MATCH($A62,'Station Plan'!$S$6:$S$105,0)),""))</f>
        <v/>
      </c>
      <c r="E62" s="10">
        <f>IF($A62="","",IFERROR(INDEX('Station Plan'!$D$6:$D$105,MATCH($A62,'Station Plan'!$S$6:$S$105,0)),""))</f>
        <v/>
      </c>
      <c r="F62" s="10">
        <f>IF($A62="","",IFERROR(INDEX('Station Plan'!$E$6:$E$105,MATCH($A62,'Station Plan'!$S$6:$S$105,0)),""))</f>
        <v/>
      </c>
      <c r="G62" s="24">
        <f>IF($A62="","",IFERROR(INDEX('Station Plan'!$F$6:$F$105,MATCH($A62,'Station Plan'!$S$6:$S$105,0)),""))</f>
        <v/>
      </c>
      <c r="H62" s="24">
        <f>IF($A62="","",IFERROR(INDEX('Station Plan'!$G$6:$G$105,MATCH($A62,'Station Plan'!$S$6:$S$105,0)),""))</f>
        <v/>
      </c>
      <c r="I62" s="24">
        <f>IF($A62="","",IFERROR(INDEX('Station Plan'!$H$6:$H$105,MATCH($A62,'Station Plan'!$S$6:$S$105,0)),""))</f>
        <v/>
      </c>
      <c r="J62" s="24">
        <f>IF($A62="","",IFERROR(INDEX('Station Plan'!$I$6:$I$105,MATCH($A62,'Station Plan'!$S$6:$S$105,0)),""))</f>
        <v/>
      </c>
      <c r="K62" s="24">
        <f>IF($A62="","",IFERROR(INDEX('Station Plan'!$J$6:$J$105,MATCH($A62,'Station Plan'!$S$6:$S$105,0)),""))</f>
        <v/>
      </c>
      <c r="L62" s="24">
        <f>IF($A62="","",IFERROR(INDEX('Station Plan'!$K$6:$K$105,MATCH($A62,'Station Plan'!$S$6:$S$105,0)),""))</f>
        <v/>
      </c>
      <c r="M62" s="10">
        <f>IF($A62="","",IFERROR(INDEX('Station Plan'!$L$6:$L$105,MATCH($A62,'Station Plan'!$S$6:$S$105,0)),""))</f>
        <v/>
      </c>
      <c r="N62" s="10">
        <f>IF($A62="","",IFERROR(INDEX('Station Plan'!$M$6:$M$105,MATCH($A62,'Station Plan'!$S$6:$S$105,0)),""))</f>
        <v/>
      </c>
      <c r="O62" s="10">
        <f>IF($A62="","",IFERROR(INDEX('Station Plan'!$N$6:$N$105,MATCH($A62,'Station Plan'!$S$6:$S$105,0)),""))</f>
        <v/>
      </c>
      <c r="P62" s="10">
        <f>IF($A62="","",IFERROR(INDEX('Station Plan'!$O$6:$O$105,MATCH($A62,'Station Plan'!$S$6:$S$105,0)),""))</f>
        <v/>
      </c>
      <c r="Q62" s="10">
        <f>IF($A62="","",IFERROR(INDEX('Station Plan'!$P$6:$P$105,MATCH($A62,'Station Plan'!$S$6:$S$105,0)),""))</f>
        <v/>
      </c>
      <c r="R62" s="10">
        <f>IF($A62="","",IFERROR(INDEX('Station Plan'!$Q$6:$Q$105,MATCH($A62,'Station Plan'!$S$6:$S$105,0)),""))</f>
        <v/>
      </c>
    </row>
    <row r="63" ht="28" customHeight="1">
      <c r="A63" s="9">
        <f>IF(ROWS($A$6:A63)&lt;=COUNTIF('Station Plan'!$R$6:$R$105,"Included"),ROWS($A$6:A63),"")</f>
        <v/>
      </c>
      <c r="B63" s="9">
        <f>IF($A63="","",IFERROR(INDEX('Station Plan'!$A$6:$A$105,MATCH($A63,'Station Plan'!$S$6:$S$105,0)),""))</f>
        <v/>
      </c>
      <c r="C63" s="11">
        <f>IF($A63="","",IFERROR(INDEX('Station Plan'!$B$6:$B$105,MATCH($A63,'Station Plan'!$S$6:$S$105,0)),""))</f>
        <v/>
      </c>
      <c r="D63" s="10">
        <f>IF($A63="","",IFERROR(INDEX('Station Plan'!$C$6:$C$105,MATCH($A63,'Station Plan'!$S$6:$S$105,0)),""))</f>
        <v/>
      </c>
      <c r="E63" s="10">
        <f>IF($A63="","",IFERROR(INDEX('Station Plan'!$D$6:$D$105,MATCH($A63,'Station Plan'!$S$6:$S$105,0)),""))</f>
        <v/>
      </c>
      <c r="F63" s="10">
        <f>IF($A63="","",IFERROR(INDEX('Station Plan'!$E$6:$E$105,MATCH($A63,'Station Plan'!$S$6:$S$105,0)),""))</f>
        <v/>
      </c>
      <c r="G63" s="24">
        <f>IF($A63="","",IFERROR(INDEX('Station Plan'!$F$6:$F$105,MATCH($A63,'Station Plan'!$S$6:$S$105,0)),""))</f>
        <v/>
      </c>
      <c r="H63" s="24">
        <f>IF($A63="","",IFERROR(INDEX('Station Plan'!$G$6:$G$105,MATCH($A63,'Station Plan'!$S$6:$S$105,0)),""))</f>
        <v/>
      </c>
      <c r="I63" s="24">
        <f>IF($A63="","",IFERROR(INDEX('Station Plan'!$H$6:$H$105,MATCH($A63,'Station Plan'!$S$6:$S$105,0)),""))</f>
        <v/>
      </c>
      <c r="J63" s="24">
        <f>IF($A63="","",IFERROR(INDEX('Station Plan'!$I$6:$I$105,MATCH($A63,'Station Plan'!$S$6:$S$105,0)),""))</f>
        <v/>
      </c>
      <c r="K63" s="24">
        <f>IF($A63="","",IFERROR(INDEX('Station Plan'!$J$6:$J$105,MATCH($A63,'Station Plan'!$S$6:$S$105,0)),""))</f>
        <v/>
      </c>
      <c r="L63" s="24">
        <f>IF($A63="","",IFERROR(INDEX('Station Plan'!$K$6:$K$105,MATCH($A63,'Station Plan'!$S$6:$S$105,0)),""))</f>
        <v/>
      </c>
      <c r="M63" s="10">
        <f>IF($A63="","",IFERROR(INDEX('Station Plan'!$L$6:$L$105,MATCH($A63,'Station Plan'!$S$6:$S$105,0)),""))</f>
        <v/>
      </c>
      <c r="N63" s="10">
        <f>IF($A63="","",IFERROR(INDEX('Station Plan'!$M$6:$M$105,MATCH($A63,'Station Plan'!$S$6:$S$105,0)),""))</f>
        <v/>
      </c>
      <c r="O63" s="10">
        <f>IF($A63="","",IFERROR(INDEX('Station Plan'!$N$6:$N$105,MATCH($A63,'Station Plan'!$S$6:$S$105,0)),""))</f>
        <v/>
      </c>
      <c r="P63" s="10">
        <f>IF($A63="","",IFERROR(INDEX('Station Plan'!$O$6:$O$105,MATCH($A63,'Station Plan'!$S$6:$S$105,0)),""))</f>
        <v/>
      </c>
      <c r="Q63" s="10">
        <f>IF($A63="","",IFERROR(INDEX('Station Plan'!$P$6:$P$105,MATCH($A63,'Station Plan'!$S$6:$S$105,0)),""))</f>
        <v/>
      </c>
      <c r="R63" s="10">
        <f>IF($A63="","",IFERROR(INDEX('Station Plan'!$Q$6:$Q$105,MATCH($A63,'Station Plan'!$S$6:$S$105,0)),""))</f>
        <v/>
      </c>
    </row>
    <row r="64" ht="28" customHeight="1">
      <c r="A64" s="9">
        <f>IF(ROWS($A$6:A64)&lt;=COUNTIF('Station Plan'!$R$6:$R$105,"Included"),ROWS($A$6:A64),"")</f>
        <v/>
      </c>
      <c r="B64" s="9">
        <f>IF($A64="","",IFERROR(INDEX('Station Plan'!$A$6:$A$105,MATCH($A64,'Station Plan'!$S$6:$S$105,0)),""))</f>
        <v/>
      </c>
      <c r="C64" s="11">
        <f>IF($A64="","",IFERROR(INDEX('Station Plan'!$B$6:$B$105,MATCH($A64,'Station Plan'!$S$6:$S$105,0)),""))</f>
        <v/>
      </c>
      <c r="D64" s="10">
        <f>IF($A64="","",IFERROR(INDEX('Station Plan'!$C$6:$C$105,MATCH($A64,'Station Plan'!$S$6:$S$105,0)),""))</f>
        <v/>
      </c>
      <c r="E64" s="10">
        <f>IF($A64="","",IFERROR(INDEX('Station Plan'!$D$6:$D$105,MATCH($A64,'Station Plan'!$S$6:$S$105,0)),""))</f>
        <v/>
      </c>
      <c r="F64" s="10">
        <f>IF($A64="","",IFERROR(INDEX('Station Plan'!$E$6:$E$105,MATCH($A64,'Station Plan'!$S$6:$S$105,0)),""))</f>
        <v/>
      </c>
      <c r="G64" s="24">
        <f>IF($A64="","",IFERROR(INDEX('Station Plan'!$F$6:$F$105,MATCH($A64,'Station Plan'!$S$6:$S$105,0)),""))</f>
        <v/>
      </c>
      <c r="H64" s="24">
        <f>IF($A64="","",IFERROR(INDEX('Station Plan'!$G$6:$G$105,MATCH($A64,'Station Plan'!$S$6:$S$105,0)),""))</f>
        <v/>
      </c>
      <c r="I64" s="24">
        <f>IF($A64="","",IFERROR(INDEX('Station Plan'!$H$6:$H$105,MATCH($A64,'Station Plan'!$S$6:$S$105,0)),""))</f>
        <v/>
      </c>
      <c r="J64" s="24">
        <f>IF($A64="","",IFERROR(INDEX('Station Plan'!$I$6:$I$105,MATCH($A64,'Station Plan'!$S$6:$S$105,0)),""))</f>
        <v/>
      </c>
      <c r="K64" s="24">
        <f>IF($A64="","",IFERROR(INDEX('Station Plan'!$J$6:$J$105,MATCH($A64,'Station Plan'!$S$6:$S$105,0)),""))</f>
        <v/>
      </c>
      <c r="L64" s="24">
        <f>IF($A64="","",IFERROR(INDEX('Station Plan'!$K$6:$K$105,MATCH($A64,'Station Plan'!$S$6:$S$105,0)),""))</f>
        <v/>
      </c>
      <c r="M64" s="10">
        <f>IF($A64="","",IFERROR(INDEX('Station Plan'!$L$6:$L$105,MATCH($A64,'Station Plan'!$S$6:$S$105,0)),""))</f>
        <v/>
      </c>
      <c r="N64" s="10">
        <f>IF($A64="","",IFERROR(INDEX('Station Plan'!$M$6:$M$105,MATCH($A64,'Station Plan'!$S$6:$S$105,0)),""))</f>
        <v/>
      </c>
      <c r="O64" s="10">
        <f>IF($A64="","",IFERROR(INDEX('Station Plan'!$N$6:$N$105,MATCH($A64,'Station Plan'!$S$6:$S$105,0)),""))</f>
        <v/>
      </c>
      <c r="P64" s="10">
        <f>IF($A64="","",IFERROR(INDEX('Station Plan'!$O$6:$O$105,MATCH($A64,'Station Plan'!$S$6:$S$105,0)),""))</f>
        <v/>
      </c>
      <c r="Q64" s="10">
        <f>IF($A64="","",IFERROR(INDEX('Station Plan'!$P$6:$P$105,MATCH($A64,'Station Plan'!$S$6:$S$105,0)),""))</f>
        <v/>
      </c>
      <c r="R64" s="10">
        <f>IF($A64="","",IFERROR(INDEX('Station Plan'!$Q$6:$Q$105,MATCH($A64,'Station Plan'!$S$6:$S$105,0)),""))</f>
        <v/>
      </c>
    </row>
    <row r="65" ht="28" customHeight="1">
      <c r="A65" s="9">
        <f>IF(ROWS($A$6:A65)&lt;=COUNTIF('Station Plan'!$R$6:$R$105,"Included"),ROWS($A$6:A65),"")</f>
        <v/>
      </c>
      <c r="B65" s="9">
        <f>IF($A65="","",IFERROR(INDEX('Station Plan'!$A$6:$A$105,MATCH($A65,'Station Plan'!$S$6:$S$105,0)),""))</f>
        <v/>
      </c>
      <c r="C65" s="11">
        <f>IF($A65="","",IFERROR(INDEX('Station Plan'!$B$6:$B$105,MATCH($A65,'Station Plan'!$S$6:$S$105,0)),""))</f>
        <v/>
      </c>
      <c r="D65" s="10">
        <f>IF($A65="","",IFERROR(INDEX('Station Plan'!$C$6:$C$105,MATCH($A65,'Station Plan'!$S$6:$S$105,0)),""))</f>
        <v/>
      </c>
      <c r="E65" s="10">
        <f>IF($A65="","",IFERROR(INDEX('Station Plan'!$D$6:$D$105,MATCH($A65,'Station Plan'!$S$6:$S$105,0)),""))</f>
        <v/>
      </c>
      <c r="F65" s="10">
        <f>IF($A65="","",IFERROR(INDEX('Station Plan'!$E$6:$E$105,MATCH($A65,'Station Plan'!$S$6:$S$105,0)),""))</f>
        <v/>
      </c>
      <c r="G65" s="24">
        <f>IF($A65="","",IFERROR(INDEX('Station Plan'!$F$6:$F$105,MATCH($A65,'Station Plan'!$S$6:$S$105,0)),""))</f>
        <v/>
      </c>
      <c r="H65" s="24">
        <f>IF($A65="","",IFERROR(INDEX('Station Plan'!$G$6:$G$105,MATCH($A65,'Station Plan'!$S$6:$S$105,0)),""))</f>
        <v/>
      </c>
      <c r="I65" s="24">
        <f>IF($A65="","",IFERROR(INDEX('Station Plan'!$H$6:$H$105,MATCH($A65,'Station Plan'!$S$6:$S$105,0)),""))</f>
        <v/>
      </c>
      <c r="J65" s="24">
        <f>IF($A65="","",IFERROR(INDEX('Station Plan'!$I$6:$I$105,MATCH($A65,'Station Plan'!$S$6:$S$105,0)),""))</f>
        <v/>
      </c>
      <c r="K65" s="24">
        <f>IF($A65="","",IFERROR(INDEX('Station Plan'!$J$6:$J$105,MATCH($A65,'Station Plan'!$S$6:$S$105,0)),""))</f>
        <v/>
      </c>
      <c r="L65" s="24">
        <f>IF($A65="","",IFERROR(INDEX('Station Plan'!$K$6:$K$105,MATCH($A65,'Station Plan'!$S$6:$S$105,0)),""))</f>
        <v/>
      </c>
      <c r="M65" s="10">
        <f>IF($A65="","",IFERROR(INDEX('Station Plan'!$L$6:$L$105,MATCH($A65,'Station Plan'!$S$6:$S$105,0)),""))</f>
        <v/>
      </c>
      <c r="N65" s="10">
        <f>IF($A65="","",IFERROR(INDEX('Station Plan'!$M$6:$M$105,MATCH($A65,'Station Plan'!$S$6:$S$105,0)),""))</f>
        <v/>
      </c>
      <c r="O65" s="10">
        <f>IF($A65="","",IFERROR(INDEX('Station Plan'!$N$6:$N$105,MATCH($A65,'Station Plan'!$S$6:$S$105,0)),""))</f>
        <v/>
      </c>
      <c r="P65" s="10">
        <f>IF($A65="","",IFERROR(INDEX('Station Plan'!$O$6:$O$105,MATCH($A65,'Station Plan'!$S$6:$S$105,0)),""))</f>
        <v/>
      </c>
      <c r="Q65" s="10">
        <f>IF($A65="","",IFERROR(INDEX('Station Plan'!$P$6:$P$105,MATCH($A65,'Station Plan'!$S$6:$S$105,0)),""))</f>
        <v/>
      </c>
      <c r="R65" s="10">
        <f>IF($A65="","",IFERROR(INDEX('Station Plan'!$Q$6:$Q$105,MATCH($A65,'Station Plan'!$S$6:$S$105,0)),""))</f>
        <v/>
      </c>
    </row>
    <row r="66" ht="28" customHeight="1">
      <c r="A66" s="9">
        <f>IF(ROWS($A$6:A66)&lt;=COUNTIF('Station Plan'!$R$6:$R$105,"Included"),ROWS($A$6:A66),"")</f>
        <v/>
      </c>
      <c r="B66" s="9">
        <f>IF($A66="","",IFERROR(INDEX('Station Plan'!$A$6:$A$105,MATCH($A66,'Station Plan'!$S$6:$S$105,0)),""))</f>
        <v/>
      </c>
      <c r="C66" s="11">
        <f>IF($A66="","",IFERROR(INDEX('Station Plan'!$B$6:$B$105,MATCH($A66,'Station Plan'!$S$6:$S$105,0)),""))</f>
        <v/>
      </c>
      <c r="D66" s="10">
        <f>IF($A66="","",IFERROR(INDEX('Station Plan'!$C$6:$C$105,MATCH($A66,'Station Plan'!$S$6:$S$105,0)),""))</f>
        <v/>
      </c>
      <c r="E66" s="10">
        <f>IF($A66="","",IFERROR(INDEX('Station Plan'!$D$6:$D$105,MATCH($A66,'Station Plan'!$S$6:$S$105,0)),""))</f>
        <v/>
      </c>
      <c r="F66" s="10">
        <f>IF($A66="","",IFERROR(INDEX('Station Plan'!$E$6:$E$105,MATCH($A66,'Station Plan'!$S$6:$S$105,0)),""))</f>
        <v/>
      </c>
      <c r="G66" s="24">
        <f>IF($A66="","",IFERROR(INDEX('Station Plan'!$F$6:$F$105,MATCH($A66,'Station Plan'!$S$6:$S$105,0)),""))</f>
        <v/>
      </c>
      <c r="H66" s="24">
        <f>IF($A66="","",IFERROR(INDEX('Station Plan'!$G$6:$G$105,MATCH($A66,'Station Plan'!$S$6:$S$105,0)),""))</f>
        <v/>
      </c>
      <c r="I66" s="24">
        <f>IF($A66="","",IFERROR(INDEX('Station Plan'!$H$6:$H$105,MATCH($A66,'Station Plan'!$S$6:$S$105,0)),""))</f>
        <v/>
      </c>
      <c r="J66" s="24">
        <f>IF($A66="","",IFERROR(INDEX('Station Plan'!$I$6:$I$105,MATCH($A66,'Station Plan'!$S$6:$S$105,0)),""))</f>
        <v/>
      </c>
      <c r="K66" s="24">
        <f>IF($A66="","",IFERROR(INDEX('Station Plan'!$J$6:$J$105,MATCH($A66,'Station Plan'!$S$6:$S$105,0)),""))</f>
        <v/>
      </c>
      <c r="L66" s="24">
        <f>IF($A66="","",IFERROR(INDEX('Station Plan'!$K$6:$K$105,MATCH($A66,'Station Plan'!$S$6:$S$105,0)),""))</f>
        <v/>
      </c>
      <c r="M66" s="10">
        <f>IF($A66="","",IFERROR(INDEX('Station Plan'!$L$6:$L$105,MATCH($A66,'Station Plan'!$S$6:$S$105,0)),""))</f>
        <v/>
      </c>
      <c r="N66" s="10">
        <f>IF($A66="","",IFERROR(INDEX('Station Plan'!$M$6:$M$105,MATCH($A66,'Station Plan'!$S$6:$S$105,0)),""))</f>
        <v/>
      </c>
      <c r="O66" s="10">
        <f>IF($A66="","",IFERROR(INDEX('Station Plan'!$N$6:$N$105,MATCH($A66,'Station Plan'!$S$6:$S$105,0)),""))</f>
        <v/>
      </c>
      <c r="P66" s="10">
        <f>IF($A66="","",IFERROR(INDEX('Station Plan'!$O$6:$O$105,MATCH($A66,'Station Plan'!$S$6:$S$105,0)),""))</f>
        <v/>
      </c>
      <c r="Q66" s="10">
        <f>IF($A66="","",IFERROR(INDEX('Station Plan'!$P$6:$P$105,MATCH($A66,'Station Plan'!$S$6:$S$105,0)),""))</f>
        <v/>
      </c>
      <c r="R66" s="10">
        <f>IF($A66="","",IFERROR(INDEX('Station Plan'!$Q$6:$Q$105,MATCH($A66,'Station Plan'!$S$6:$S$105,0)),""))</f>
        <v/>
      </c>
    </row>
    <row r="67" ht="28" customHeight="1">
      <c r="A67" s="9">
        <f>IF(ROWS($A$6:A67)&lt;=COUNTIF('Station Plan'!$R$6:$R$105,"Included"),ROWS($A$6:A67),"")</f>
        <v/>
      </c>
      <c r="B67" s="9">
        <f>IF($A67="","",IFERROR(INDEX('Station Plan'!$A$6:$A$105,MATCH($A67,'Station Plan'!$S$6:$S$105,0)),""))</f>
        <v/>
      </c>
      <c r="C67" s="11">
        <f>IF($A67="","",IFERROR(INDEX('Station Plan'!$B$6:$B$105,MATCH($A67,'Station Plan'!$S$6:$S$105,0)),""))</f>
        <v/>
      </c>
      <c r="D67" s="10">
        <f>IF($A67="","",IFERROR(INDEX('Station Plan'!$C$6:$C$105,MATCH($A67,'Station Plan'!$S$6:$S$105,0)),""))</f>
        <v/>
      </c>
      <c r="E67" s="10">
        <f>IF($A67="","",IFERROR(INDEX('Station Plan'!$D$6:$D$105,MATCH($A67,'Station Plan'!$S$6:$S$105,0)),""))</f>
        <v/>
      </c>
      <c r="F67" s="10">
        <f>IF($A67="","",IFERROR(INDEX('Station Plan'!$E$6:$E$105,MATCH($A67,'Station Plan'!$S$6:$S$105,0)),""))</f>
        <v/>
      </c>
      <c r="G67" s="24">
        <f>IF($A67="","",IFERROR(INDEX('Station Plan'!$F$6:$F$105,MATCH($A67,'Station Plan'!$S$6:$S$105,0)),""))</f>
        <v/>
      </c>
      <c r="H67" s="24">
        <f>IF($A67="","",IFERROR(INDEX('Station Plan'!$G$6:$G$105,MATCH($A67,'Station Plan'!$S$6:$S$105,0)),""))</f>
        <v/>
      </c>
      <c r="I67" s="24">
        <f>IF($A67="","",IFERROR(INDEX('Station Plan'!$H$6:$H$105,MATCH($A67,'Station Plan'!$S$6:$S$105,0)),""))</f>
        <v/>
      </c>
      <c r="J67" s="24">
        <f>IF($A67="","",IFERROR(INDEX('Station Plan'!$I$6:$I$105,MATCH($A67,'Station Plan'!$S$6:$S$105,0)),""))</f>
        <v/>
      </c>
      <c r="K67" s="24">
        <f>IF($A67="","",IFERROR(INDEX('Station Plan'!$J$6:$J$105,MATCH($A67,'Station Plan'!$S$6:$S$105,0)),""))</f>
        <v/>
      </c>
      <c r="L67" s="24">
        <f>IF($A67="","",IFERROR(INDEX('Station Plan'!$K$6:$K$105,MATCH($A67,'Station Plan'!$S$6:$S$105,0)),""))</f>
        <v/>
      </c>
      <c r="M67" s="10">
        <f>IF($A67="","",IFERROR(INDEX('Station Plan'!$L$6:$L$105,MATCH($A67,'Station Plan'!$S$6:$S$105,0)),""))</f>
        <v/>
      </c>
      <c r="N67" s="10">
        <f>IF($A67="","",IFERROR(INDEX('Station Plan'!$M$6:$M$105,MATCH($A67,'Station Plan'!$S$6:$S$105,0)),""))</f>
        <v/>
      </c>
      <c r="O67" s="10">
        <f>IF($A67="","",IFERROR(INDEX('Station Plan'!$N$6:$N$105,MATCH($A67,'Station Plan'!$S$6:$S$105,0)),""))</f>
        <v/>
      </c>
      <c r="P67" s="10">
        <f>IF($A67="","",IFERROR(INDEX('Station Plan'!$O$6:$O$105,MATCH($A67,'Station Plan'!$S$6:$S$105,0)),""))</f>
        <v/>
      </c>
      <c r="Q67" s="10">
        <f>IF($A67="","",IFERROR(INDEX('Station Plan'!$P$6:$P$105,MATCH($A67,'Station Plan'!$S$6:$S$105,0)),""))</f>
        <v/>
      </c>
      <c r="R67" s="10">
        <f>IF($A67="","",IFERROR(INDEX('Station Plan'!$Q$6:$Q$105,MATCH($A67,'Station Plan'!$S$6:$S$105,0)),""))</f>
        <v/>
      </c>
    </row>
    <row r="68" ht="28" customHeight="1">
      <c r="A68" s="9">
        <f>IF(ROWS($A$6:A68)&lt;=COUNTIF('Station Plan'!$R$6:$R$105,"Included"),ROWS($A$6:A68),"")</f>
        <v/>
      </c>
      <c r="B68" s="9">
        <f>IF($A68="","",IFERROR(INDEX('Station Plan'!$A$6:$A$105,MATCH($A68,'Station Plan'!$S$6:$S$105,0)),""))</f>
        <v/>
      </c>
      <c r="C68" s="11">
        <f>IF($A68="","",IFERROR(INDEX('Station Plan'!$B$6:$B$105,MATCH($A68,'Station Plan'!$S$6:$S$105,0)),""))</f>
        <v/>
      </c>
      <c r="D68" s="10">
        <f>IF($A68="","",IFERROR(INDEX('Station Plan'!$C$6:$C$105,MATCH($A68,'Station Plan'!$S$6:$S$105,0)),""))</f>
        <v/>
      </c>
      <c r="E68" s="10">
        <f>IF($A68="","",IFERROR(INDEX('Station Plan'!$D$6:$D$105,MATCH($A68,'Station Plan'!$S$6:$S$105,0)),""))</f>
        <v/>
      </c>
      <c r="F68" s="10">
        <f>IF($A68="","",IFERROR(INDEX('Station Plan'!$E$6:$E$105,MATCH($A68,'Station Plan'!$S$6:$S$105,0)),""))</f>
        <v/>
      </c>
      <c r="G68" s="24">
        <f>IF($A68="","",IFERROR(INDEX('Station Plan'!$F$6:$F$105,MATCH($A68,'Station Plan'!$S$6:$S$105,0)),""))</f>
        <v/>
      </c>
      <c r="H68" s="24">
        <f>IF($A68="","",IFERROR(INDEX('Station Plan'!$G$6:$G$105,MATCH($A68,'Station Plan'!$S$6:$S$105,0)),""))</f>
        <v/>
      </c>
      <c r="I68" s="24">
        <f>IF($A68="","",IFERROR(INDEX('Station Plan'!$H$6:$H$105,MATCH($A68,'Station Plan'!$S$6:$S$105,0)),""))</f>
        <v/>
      </c>
      <c r="J68" s="24">
        <f>IF($A68="","",IFERROR(INDEX('Station Plan'!$I$6:$I$105,MATCH($A68,'Station Plan'!$S$6:$S$105,0)),""))</f>
        <v/>
      </c>
      <c r="K68" s="24">
        <f>IF($A68="","",IFERROR(INDEX('Station Plan'!$J$6:$J$105,MATCH($A68,'Station Plan'!$S$6:$S$105,0)),""))</f>
        <v/>
      </c>
      <c r="L68" s="24">
        <f>IF($A68="","",IFERROR(INDEX('Station Plan'!$K$6:$K$105,MATCH($A68,'Station Plan'!$S$6:$S$105,0)),""))</f>
        <v/>
      </c>
      <c r="M68" s="10">
        <f>IF($A68="","",IFERROR(INDEX('Station Plan'!$L$6:$L$105,MATCH($A68,'Station Plan'!$S$6:$S$105,0)),""))</f>
        <v/>
      </c>
      <c r="N68" s="10">
        <f>IF($A68="","",IFERROR(INDEX('Station Plan'!$M$6:$M$105,MATCH($A68,'Station Plan'!$S$6:$S$105,0)),""))</f>
        <v/>
      </c>
      <c r="O68" s="10">
        <f>IF($A68="","",IFERROR(INDEX('Station Plan'!$N$6:$N$105,MATCH($A68,'Station Plan'!$S$6:$S$105,0)),""))</f>
        <v/>
      </c>
      <c r="P68" s="10">
        <f>IF($A68="","",IFERROR(INDEX('Station Plan'!$O$6:$O$105,MATCH($A68,'Station Plan'!$S$6:$S$105,0)),""))</f>
        <v/>
      </c>
      <c r="Q68" s="10">
        <f>IF($A68="","",IFERROR(INDEX('Station Plan'!$P$6:$P$105,MATCH($A68,'Station Plan'!$S$6:$S$105,0)),""))</f>
        <v/>
      </c>
      <c r="R68" s="10">
        <f>IF($A68="","",IFERROR(INDEX('Station Plan'!$Q$6:$Q$105,MATCH($A68,'Station Plan'!$S$6:$S$105,0)),""))</f>
        <v/>
      </c>
    </row>
    <row r="69" ht="28" customHeight="1">
      <c r="A69" s="9">
        <f>IF(ROWS($A$6:A69)&lt;=COUNTIF('Station Plan'!$R$6:$R$105,"Included"),ROWS($A$6:A69),"")</f>
        <v/>
      </c>
      <c r="B69" s="9">
        <f>IF($A69="","",IFERROR(INDEX('Station Plan'!$A$6:$A$105,MATCH($A69,'Station Plan'!$S$6:$S$105,0)),""))</f>
        <v/>
      </c>
      <c r="C69" s="11">
        <f>IF($A69="","",IFERROR(INDEX('Station Plan'!$B$6:$B$105,MATCH($A69,'Station Plan'!$S$6:$S$105,0)),""))</f>
        <v/>
      </c>
      <c r="D69" s="10">
        <f>IF($A69="","",IFERROR(INDEX('Station Plan'!$C$6:$C$105,MATCH($A69,'Station Plan'!$S$6:$S$105,0)),""))</f>
        <v/>
      </c>
      <c r="E69" s="10">
        <f>IF($A69="","",IFERROR(INDEX('Station Plan'!$D$6:$D$105,MATCH($A69,'Station Plan'!$S$6:$S$105,0)),""))</f>
        <v/>
      </c>
      <c r="F69" s="10">
        <f>IF($A69="","",IFERROR(INDEX('Station Plan'!$E$6:$E$105,MATCH($A69,'Station Plan'!$S$6:$S$105,0)),""))</f>
        <v/>
      </c>
      <c r="G69" s="24">
        <f>IF($A69="","",IFERROR(INDEX('Station Plan'!$F$6:$F$105,MATCH($A69,'Station Plan'!$S$6:$S$105,0)),""))</f>
        <v/>
      </c>
      <c r="H69" s="24">
        <f>IF($A69="","",IFERROR(INDEX('Station Plan'!$G$6:$G$105,MATCH($A69,'Station Plan'!$S$6:$S$105,0)),""))</f>
        <v/>
      </c>
      <c r="I69" s="24">
        <f>IF($A69="","",IFERROR(INDEX('Station Plan'!$H$6:$H$105,MATCH($A69,'Station Plan'!$S$6:$S$105,0)),""))</f>
        <v/>
      </c>
      <c r="J69" s="24">
        <f>IF($A69="","",IFERROR(INDEX('Station Plan'!$I$6:$I$105,MATCH($A69,'Station Plan'!$S$6:$S$105,0)),""))</f>
        <v/>
      </c>
      <c r="K69" s="24">
        <f>IF($A69="","",IFERROR(INDEX('Station Plan'!$J$6:$J$105,MATCH($A69,'Station Plan'!$S$6:$S$105,0)),""))</f>
        <v/>
      </c>
      <c r="L69" s="24">
        <f>IF($A69="","",IFERROR(INDEX('Station Plan'!$K$6:$K$105,MATCH($A69,'Station Plan'!$S$6:$S$105,0)),""))</f>
        <v/>
      </c>
      <c r="M69" s="10">
        <f>IF($A69="","",IFERROR(INDEX('Station Plan'!$L$6:$L$105,MATCH($A69,'Station Plan'!$S$6:$S$105,0)),""))</f>
        <v/>
      </c>
      <c r="N69" s="10">
        <f>IF($A69="","",IFERROR(INDEX('Station Plan'!$M$6:$M$105,MATCH($A69,'Station Plan'!$S$6:$S$105,0)),""))</f>
        <v/>
      </c>
      <c r="O69" s="10">
        <f>IF($A69="","",IFERROR(INDEX('Station Plan'!$N$6:$N$105,MATCH($A69,'Station Plan'!$S$6:$S$105,0)),""))</f>
        <v/>
      </c>
      <c r="P69" s="10">
        <f>IF($A69="","",IFERROR(INDEX('Station Plan'!$O$6:$O$105,MATCH($A69,'Station Plan'!$S$6:$S$105,0)),""))</f>
        <v/>
      </c>
      <c r="Q69" s="10">
        <f>IF($A69="","",IFERROR(INDEX('Station Plan'!$P$6:$P$105,MATCH($A69,'Station Plan'!$S$6:$S$105,0)),""))</f>
        <v/>
      </c>
      <c r="R69" s="10">
        <f>IF($A69="","",IFERROR(INDEX('Station Plan'!$Q$6:$Q$105,MATCH($A69,'Station Plan'!$S$6:$S$105,0)),""))</f>
        <v/>
      </c>
    </row>
    <row r="70" ht="28" customHeight="1">
      <c r="A70" s="9">
        <f>IF(ROWS($A$6:A70)&lt;=COUNTIF('Station Plan'!$R$6:$R$105,"Included"),ROWS($A$6:A70),"")</f>
        <v/>
      </c>
      <c r="B70" s="9">
        <f>IF($A70="","",IFERROR(INDEX('Station Plan'!$A$6:$A$105,MATCH($A70,'Station Plan'!$S$6:$S$105,0)),""))</f>
        <v/>
      </c>
      <c r="C70" s="11">
        <f>IF($A70="","",IFERROR(INDEX('Station Plan'!$B$6:$B$105,MATCH($A70,'Station Plan'!$S$6:$S$105,0)),""))</f>
        <v/>
      </c>
      <c r="D70" s="10">
        <f>IF($A70="","",IFERROR(INDEX('Station Plan'!$C$6:$C$105,MATCH($A70,'Station Plan'!$S$6:$S$105,0)),""))</f>
        <v/>
      </c>
      <c r="E70" s="10">
        <f>IF($A70="","",IFERROR(INDEX('Station Plan'!$D$6:$D$105,MATCH($A70,'Station Plan'!$S$6:$S$105,0)),""))</f>
        <v/>
      </c>
      <c r="F70" s="10">
        <f>IF($A70="","",IFERROR(INDEX('Station Plan'!$E$6:$E$105,MATCH($A70,'Station Plan'!$S$6:$S$105,0)),""))</f>
        <v/>
      </c>
      <c r="G70" s="24">
        <f>IF($A70="","",IFERROR(INDEX('Station Plan'!$F$6:$F$105,MATCH($A70,'Station Plan'!$S$6:$S$105,0)),""))</f>
        <v/>
      </c>
      <c r="H70" s="24">
        <f>IF($A70="","",IFERROR(INDEX('Station Plan'!$G$6:$G$105,MATCH($A70,'Station Plan'!$S$6:$S$105,0)),""))</f>
        <v/>
      </c>
      <c r="I70" s="24">
        <f>IF($A70="","",IFERROR(INDEX('Station Plan'!$H$6:$H$105,MATCH($A70,'Station Plan'!$S$6:$S$105,0)),""))</f>
        <v/>
      </c>
      <c r="J70" s="24">
        <f>IF($A70="","",IFERROR(INDEX('Station Plan'!$I$6:$I$105,MATCH($A70,'Station Plan'!$S$6:$S$105,0)),""))</f>
        <v/>
      </c>
      <c r="K70" s="24">
        <f>IF($A70="","",IFERROR(INDEX('Station Plan'!$J$6:$J$105,MATCH($A70,'Station Plan'!$S$6:$S$105,0)),""))</f>
        <v/>
      </c>
      <c r="L70" s="24">
        <f>IF($A70="","",IFERROR(INDEX('Station Plan'!$K$6:$K$105,MATCH($A70,'Station Plan'!$S$6:$S$105,0)),""))</f>
        <v/>
      </c>
      <c r="M70" s="10">
        <f>IF($A70="","",IFERROR(INDEX('Station Plan'!$L$6:$L$105,MATCH($A70,'Station Plan'!$S$6:$S$105,0)),""))</f>
        <v/>
      </c>
      <c r="N70" s="10">
        <f>IF($A70="","",IFERROR(INDEX('Station Plan'!$M$6:$M$105,MATCH($A70,'Station Plan'!$S$6:$S$105,0)),""))</f>
        <v/>
      </c>
      <c r="O70" s="10">
        <f>IF($A70="","",IFERROR(INDEX('Station Plan'!$N$6:$N$105,MATCH($A70,'Station Plan'!$S$6:$S$105,0)),""))</f>
        <v/>
      </c>
      <c r="P70" s="10">
        <f>IF($A70="","",IFERROR(INDEX('Station Plan'!$O$6:$O$105,MATCH($A70,'Station Plan'!$S$6:$S$105,0)),""))</f>
        <v/>
      </c>
      <c r="Q70" s="10">
        <f>IF($A70="","",IFERROR(INDEX('Station Plan'!$P$6:$P$105,MATCH($A70,'Station Plan'!$S$6:$S$105,0)),""))</f>
        <v/>
      </c>
      <c r="R70" s="10">
        <f>IF($A70="","",IFERROR(INDEX('Station Plan'!$Q$6:$Q$105,MATCH($A70,'Station Plan'!$S$6:$S$105,0)),""))</f>
        <v/>
      </c>
    </row>
    <row r="71" ht="28" customHeight="1">
      <c r="A71" s="9">
        <f>IF(ROWS($A$6:A71)&lt;=COUNTIF('Station Plan'!$R$6:$R$105,"Included"),ROWS($A$6:A71),"")</f>
        <v/>
      </c>
      <c r="B71" s="9">
        <f>IF($A71="","",IFERROR(INDEX('Station Plan'!$A$6:$A$105,MATCH($A71,'Station Plan'!$S$6:$S$105,0)),""))</f>
        <v/>
      </c>
      <c r="C71" s="11">
        <f>IF($A71="","",IFERROR(INDEX('Station Plan'!$B$6:$B$105,MATCH($A71,'Station Plan'!$S$6:$S$105,0)),""))</f>
        <v/>
      </c>
      <c r="D71" s="10">
        <f>IF($A71="","",IFERROR(INDEX('Station Plan'!$C$6:$C$105,MATCH($A71,'Station Plan'!$S$6:$S$105,0)),""))</f>
        <v/>
      </c>
      <c r="E71" s="10">
        <f>IF($A71="","",IFERROR(INDEX('Station Plan'!$D$6:$D$105,MATCH($A71,'Station Plan'!$S$6:$S$105,0)),""))</f>
        <v/>
      </c>
      <c r="F71" s="10">
        <f>IF($A71="","",IFERROR(INDEX('Station Plan'!$E$6:$E$105,MATCH($A71,'Station Plan'!$S$6:$S$105,0)),""))</f>
        <v/>
      </c>
      <c r="G71" s="24">
        <f>IF($A71="","",IFERROR(INDEX('Station Plan'!$F$6:$F$105,MATCH($A71,'Station Plan'!$S$6:$S$105,0)),""))</f>
        <v/>
      </c>
      <c r="H71" s="24">
        <f>IF($A71="","",IFERROR(INDEX('Station Plan'!$G$6:$G$105,MATCH($A71,'Station Plan'!$S$6:$S$105,0)),""))</f>
        <v/>
      </c>
      <c r="I71" s="24">
        <f>IF($A71="","",IFERROR(INDEX('Station Plan'!$H$6:$H$105,MATCH($A71,'Station Plan'!$S$6:$S$105,0)),""))</f>
        <v/>
      </c>
      <c r="J71" s="24">
        <f>IF($A71="","",IFERROR(INDEX('Station Plan'!$I$6:$I$105,MATCH($A71,'Station Plan'!$S$6:$S$105,0)),""))</f>
        <v/>
      </c>
      <c r="K71" s="24">
        <f>IF($A71="","",IFERROR(INDEX('Station Plan'!$J$6:$J$105,MATCH($A71,'Station Plan'!$S$6:$S$105,0)),""))</f>
        <v/>
      </c>
      <c r="L71" s="24">
        <f>IF($A71="","",IFERROR(INDEX('Station Plan'!$K$6:$K$105,MATCH($A71,'Station Plan'!$S$6:$S$105,0)),""))</f>
        <v/>
      </c>
      <c r="M71" s="10">
        <f>IF($A71="","",IFERROR(INDEX('Station Plan'!$L$6:$L$105,MATCH($A71,'Station Plan'!$S$6:$S$105,0)),""))</f>
        <v/>
      </c>
      <c r="N71" s="10">
        <f>IF($A71="","",IFERROR(INDEX('Station Plan'!$M$6:$M$105,MATCH($A71,'Station Plan'!$S$6:$S$105,0)),""))</f>
        <v/>
      </c>
      <c r="O71" s="10">
        <f>IF($A71="","",IFERROR(INDEX('Station Plan'!$N$6:$N$105,MATCH($A71,'Station Plan'!$S$6:$S$105,0)),""))</f>
        <v/>
      </c>
      <c r="P71" s="10">
        <f>IF($A71="","",IFERROR(INDEX('Station Plan'!$O$6:$O$105,MATCH($A71,'Station Plan'!$S$6:$S$105,0)),""))</f>
        <v/>
      </c>
      <c r="Q71" s="10">
        <f>IF($A71="","",IFERROR(INDEX('Station Plan'!$P$6:$P$105,MATCH($A71,'Station Plan'!$S$6:$S$105,0)),""))</f>
        <v/>
      </c>
      <c r="R71" s="10">
        <f>IF($A71="","",IFERROR(INDEX('Station Plan'!$Q$6:$Q$105,MATCH($A71,'Station Plan'!$S$6:$S$105,0)),""))</f>
        <v/>
      </c>
    </row>
    <row r="72" ht="28" customHeight="1">
      <c r="A72" s="9">
        <f>IF(ROWS($A$6:A72)&lt;=COUNTIF('Station Plan'!$R$6:$R$105,"Included"),ROWS($A$6:A72),"")</f>
        <v/>
      </c>
      <c r="B72" s="9">
        <f>IF($A72="","",IFERROR(INDEX('Station Plan'!$A$6:$A$105,MATCH($A72,'Station Plan'!$S$6:$S$105,0)),""))</f>
        <v/>
      </c>
      <c r="C72" s="11">
        <f>IF($A72="","",IFERROR(INDEX('Station Plan'!$B$6:$B$105,MATCH($A72,'Station Plan'!$S$6:$S$105,0)),""))</f>
        <v/>
      </c>
      <c r="D72" s="10">
        <f>IF($A72="","",IFERROR(INDEX('Station Plan'!$C$6:$C$105,MATCH($A72,'Station Plan'!$S$6:$S$105,0)),""))</f>
        <v/>
      </c>
      <c r="E72" s="10">
        <f>IF($A72="","",IFERROR(INDEX('Station Plan'!$D$6:$D$105,MATCH($A72,'Station Plan'!$S$6:$S$105,0)),""))</f>
        <v/>
      </c>
      <c r="F72" s="10">
        <f>IF($A72="","",IFERROR(INDEX('Station Plan'!$E$6:$E$105,MATCH($A72,'Station Plan'!$S$6:$S$105,0)),""))</f>
        <v/>
      </c>
      <c r="G72" s="24">
        <f>IF($A72="","",IFERROR(INDEX('Station Plan'!$F$6:$F$105,MATCH($A72,'Station Plan'!$S$6:$S$105,0)),""))</f>
        <v/>
      </c>
      <c r="H72" s="24">
        <f>IF($A72="","",IFERROR(INDEX('Station Plan'!$G$6:$G$105,MATCH($A72,'Station Plan'!$S$6:$S$105,0)),""))</f>
        <v/>
      </c>
      <c r="I72" s="24">
        <f>IF($A72="","",IFERROR(INDEX('Station Plan'!$H$6:$H$105,MATCH($A72,'Station Plan'!$S$6:$S$105,0)),""))</f>
        <v/>
      </c>
      <c r="J72" s="24">
        <f>IF($A72="","",IFERROR(INDEX('Station Plan'!$I$6:$I$105,MATCH($A72,'Station Plan'!$S$6:$S$105,0)),""))</f>
        <v/>
      </c>
      <c r="K72" s="24">
        <f>IF($A72="","",IFERROR(INDEX('Station Plan'!$J$6:$J$105,MATCH($A72,'Station Plan'!$S$6:$S$105,0)),""))</f>
        <v/>
      </c>
      <c r="L72" s="24">
        <f>IF($A72="","",IFERROR(INDEX('Station Plan'!$K$6:$K$105,MATCH($A72,'Station Plan'!$S$6:$S$105,0)),""))</f>
        <v/>
      </c>
      <c r="M72" s="10">
        <f>IF($A72="","",IFERROR(INDEX('Station Plan'!$L$6:$L$105,MATCH($A72,'Station Plan'!$S$6:$S$105,0)),""))</f>
        <v/>
      </c>
      <c r="N72" s="10">
        <f>IF($A72="","",IFERROR(INDEX('Station Plan'!$M$6:$M$105,MATCH($A72,'Station Plan'!$S$6:$S$105,0)),""))</f>
        <v/>
      </c>
      <c r="O72" s="10">
        <f>IF($A72="","",IFERROR(INDEX('Station Plan'!$N$6:$N$105,MATCH($A72,'Station Plan'!$S$6:$S$105,0)),""))</f>
        <v/>
      </c>
      <c r="P72" s="10">
        <f>IF($A72="","",IFERROR(INDEX('Station Plan'!$O$6:$O$105,MATCH($A72,'Station Plan'!$S$6:$S$105,0)),""))</f>
        <v/>
      </c>
      <c r="Q72" s="10">
        <f>IF($A72="","",IFERROR(INDEX('Station Plan'!$P$6:$P$105,MATCH($A72,'Station Plan'!$S$6:$S$105,0)),""))</f>
        <v/>
      </c>
      <c r="R72" s="10">
        <f>IF($A72="","",IFERROR(INDEX('Station Plan'!$Q$6:$Q$105,MATCH($A72,'Station Plan'!$S$6:$S$105,0)),""))</f>
        <v/>
      </c>
    </row>
    <row r="73" ht="28" customHeight="1">
      <c r="A73" s="9">
        <f>IF(ROWS($A$6:A73)&lt;=COUNTIF('Station Plan'!$R$6:$R$105,"Included"),ROWS($A$6:A73),"")</f>
        <v/>
      </c>
      <c r="B73" s="9">
        <f>IF($A73="","",IFERROR(INDEX('Station Plan'!$A$6:$A$105,MATCH($A73,'Station Plan'!$S$6:$S$105,0)),""))</f>
        <v/>
      </c>
      <c r="C73" s="11">
        <f>IF($A73="","",IFERROR(INDEX('Station Plan'!$B$6:$B$105,MATCH($A73,'Station Plan'!$S$6:$S$105,0)),""))</f>
        <v/>
      </c>
      <c r="D73" s="10">
        <f>IF($A73="","",IFERROR(INDEX('Station Plan'!$C$6:$C$105,MATCH($A73,'Station Plan'!$S$6:$S$105,0)),""))</f>
        <v/>
      </c>
      <c r="E73" s="10">
        <f>IF($A73="","",IFERROR(INDEX('Station Plan'!$D$6:$D$105,MATCH($A73,'Station Plan'!$S$6:$S$105,0)),""))</f>
        <v/>
      </c>
      <c r="F73" s="10">
        <f>IF($A73="","",IFERROR(INDEX('Station Plan'!$E$6:$E$105,MATCH($A73,'Station Plan'!$S$6:$S$105,0)),""))</f>
        <v/>
      </c>
      <c r="G73" s="24">
        <f>IF($A73="","",IFERROR(INDEX('Station Plan'!$F$6:$F$105,MATCH($A73,'Station Plan'!$S$6:$S$105,0)),""))</f>
        <v/>
      </c>
      <c r="H73" s="24">
        <f>IF($A73="","",IFERROR(INDEX('Station Plan'!$G$6:$G$105,MATCH($A73,'Station Plan'!$S$6:$S$105,0)),""))</f>
        <v/>
      </c>
      <c r="I73" s="24">
        <f>IF($A73="","",IFERROR(INDEX('Station Plan'!$H$6:$H$105,MATCH($A73,'Station Plan'!$S$6:$S$105,0)),""))</f>
        <v/>
      </c>
      <c r="J73" s="24">
        <f>IF($A73="","",IFERROR(INDEX('Station Plan'!$I$6:$I$105,MATCH($A73,'Station Plan'!$S$6:$S$105,0)),""))</f>
        <v/>
      </c>
      <c r="K73" s="24">
        <f>IF($A73="","",IFERROR(INDEX('Station Plan'!$J$6:$J$105,MATCH($A73,'Station Plan'!$S$6:$S$105,0)),""))</f>
        <v/>
      </c>
      <c r="L73" s="24">
        <f>IF($A73="","",IFERROR(INDEX('Station Plan'!$K$6:$K$105,MATCH($A73,'Station Plan'!$S$6:$S$105,0)),""))</f>
        <v/>
      </c>
      <c r="M73" s="10">
        <f>IF($A73="","",IFERROR(INDEX('Station Plan'!$L$6:$L$105,MATCH($A73,'Station Plan'!$S$6:$S$105,0)),""))</f>
        <v/>
      </c>
      <c r="N73" s="10">
        <f>IF($A73="","",IFERROR(INDEX('Station Plan'!$M$6:$M$105,MATCH($A73,'Station Plan'!$S$6:$S$105,0)),""))</f>
        <v/>
      </c>
      <c r="O73" s="10">
        <f>IF($A73="","",IFERROR(INDEX('Station Plan'!$N$6:$N$105,MATCH($A73,'Station Plan'!$S$6:$S$105,0)),""))</f>
        <v/>
      </c>
      <c r="P73" s="10">
        <f>IF($A73="","",IFERROR(INDEX('Station Plan'!$O$6:$O$105,MATCH($A73,'Station Plan'!$S$6:$S$105,0)),""))</f>
        <v/>
      </c>
      <c r="Q73" s="10">
        <f>IF($A73="","",IFERROR(INDEX('Station Plan'!$P$6:$P$105,MATCH($A73,'Station Plan'!$S$6:$S$105,0)),""))</f>
        <v/>
      </c>
      <c r="R73" s="10">
        <f>IF($A73="","",IFERROR(INDEX('Station Plan'!$Q$6:$Q$105,MATCH($A73,'Station Plan'!$S$6:$S$105,0)),""))</f>
        <v/>
      </c>
    </row>
    <row r="74" ht="28" customHeight="1">
      <c r="A74" s="9">
        <f>IF(ROWS($A$6:A74)&lt;=COUNTIF('Station Plan'!$R$6:$R$105,"Included"),ROWS($A$6:A74),"")</f>
        <v/>
      </c>
      <c r="B74" s="9">
        <f>IF($A74="","",IFERROR(INDEX('Station Plan'!$A$6:$A$105,MATCH($A74,'Station Plan'!$S$6:$S$105,0)),""))</f>
        <v/>
      </c>
      <c r="C74" s="11">
        <f>IF($A74="","",IFERROR(INDEX('Station Plan'!$B$6:$B$105,MATCH($A74,'Station Plan'!$S$6:$S$105,0)),""))</f>
        <v/>
      </c>
      <c r="D74" s="10">
        <f>IF($A74="","",IFERROR(INDEX('Station Plan'!$C$6:$C$105,MATCH($A74,'Station Plan'!$S$6:$S$105,0)),""))</f>
        <v/>
      </c>
      <c r="E74" s="10">
        <f>IF($A74="","",IFERROR(INDEX('Station Plan'!$D$6:$D$105,MATCH($A74,'Station Plan'!$S$6:$S$105,0)),""))</f>
        <v/>
      </c>
      <c r="F74" s="10">
        <f>IF($A74="","",IFERROR(INDEX('Station Plan'!$E$6:$E$105,MATCH($A74,'Station Plan'!$S$6:$S$105,0)),""))</f>
        <v/>
      </c>
      <c r="G74" s="24">
        <f>IF($A74="","",IFERROR(INDEX('Station Plan'!$F$6:$F$105,MATCH($A74,'Station Plan'!$S$6:$S$105,0)),""))</f>
        <v/>
      </c>
      <c r="H74" s="24">
        <f>IF($A74="","",IFERROR(INDEX('Station Plan'!$G$6:$G$105,MATCH($A74,'Station Plan'!$S$6:$S$105,0)),""))</f>
        <v/>
      </c>
      <c r="I74" s="24">
        <f>IF($A74="","",IFERROR(INDEX('Station Plan'!$H$6:$H$105,MATCH($A74,'Station Plan'!$S$6:$S$105,0)),""))</f>
        <v/>
      </c>
      <c r="J74" s="24">
        <f>IF($A74="","",IFERROR(INDEX('Station Plan'!$I$6:$I$105,MATCH($A74,'Station Plan'!$S$6:$S$105,0)),""))</f>
        <v/>
      </c>
      <c r="K74" s="24">
        <f>IF($A74="","",IFERROR(INDEX('Station Plan'!$J$6:$J$105,MATCH($A74,'Station Plan'!$S$6:$S$105,0)),""))</f>
        <v/>
      </c>
      <c r="L74" s="24">
        <f>IF($A74="","",IFERROR(INDEX('Station Plan'!$K$6:$K$105,MATCH($A74,'Station Plan'!$S$6:$S$105,0)),""))</f>
        <v/>
      </c>
      <c r="M74" s="10">
        <f>IF($A74="","",IFERROR(INDEX('Station Plan'!$L$6:$L$105,MATCH($A74,'Station Plan'!$S$6:$S$105,0)),""))</f>
        <v/>
      </c>
      <c r="N74" s="10">
        <f>IF($A74="","",IFERROR(INDEX('Station Plan'!$M$6:$M$105,MATCH($A74,'Station Plan'!$S$6:$S$105,0)),""))</f>
        <v/>
      </c>
      <c r="O74" s="10">
        <f>IF($A74="","",IFERROR(INDEX('Station Plan'!$N$6:$N$105,MATCH($A74,'Station Plan'!$S$6:$S$105,0)),""))</f>
        <v/>
      </c>
      <c r="P74" s="10">
        <f>IF($A74="","",IFERROR(INDEX('Station Plan'!$O$6:$O$105,MATCH($A74,'Station Plan'!$S$6:$S$105,0)),""))</f>
        <v/>
      </c>
      <c r="Q74" s="10">
        <f>IF($A74="","",IFERROR(INDEX('Station Plan'!$P$6:$P$105,MATCH($A74,'Station Plan'!$S$6:$S$105,0)),""))</f>
        <v/>
      </c>
      <c r="R74" s="10">
        <f>IF($A74="","",IFERROR(INDEX('Station Plan'!$Q$6:$Q$105,MATCH($A74,'Station Plan'!$S$6:$S$105,0)),""))</f>
        <v/>
      </c>
    </row>
    <row r="75" ht="28" customHeight="1">
      <c r="A75" s="9">
        <f>IF(ROWS($A$6:A75)&lt;=COUNTIF('Station Plan'!$R$6:$R$105,"Included"),ROWS($A$6:A75),"")</f>
        <v/>
      </c>
      <c r="B75" s="9">
        <f>IF($A75="","",IFERROR(INDEX('Station Plan'!$A$6:$A$105,MATCH($A75,'Station Plan'!$S$6:$S$105,0)),""))</f>
        <v/>
      </c>
      <c r="C75" s="11">
        <f>IF($A75="","",IFERROR(INDEX('Station Plan'!$B$6:$B$105,MATCH($A75,'Station Plan'!$S$6:$S$105,0)),""))</f>
        <v/>
      </c>
      <c r="D75" s="10">
        <f>IF($A75="","",IFERROR(INDEX('Station Plan'!$C$6:$C$105,MATCH($A75,'Station Plan'!$S$6:$S$105,0)),""))</f>
        <v/>
      </c>
      <c r="E75" s="10">
        <f>IF($A75="","",IFERROR(INDEX('Station Plan'!$D$6:$D$105,MATCH($A75,'Station Plan'!$S$6:$S$105,0)),""))</f>
        <v/>
      </c>
      <c r="F75" s="10">
        <f>IF($A75="","",IFERROR(INDEX('Station Plan'!$E$6:$E$105,MATCH($A75,'Station Plan'!$S$6:$S$105,0)),""))</f>
        <v/>
      </c>
      <c r="G75" s="24">
        <f>IF($A75="","",IFERROR(INDEX('Station Plan'!$F$6:$F$105,MATCH($A75,'Station Plan'!$S$6:$S$105,0)),""))</f>
        <v/>
      </c>
      <c r="H75" s="24">
        <f>IF($A75="","",IFERROR(INDEX('Station Plan'!$G$6:$G$105,MATCH($A75,'Station Plan'!$S$6:$S$105,0)),""))</f>
        <v/>
      </c>
      <c r="I75" s="24">
        <f>IF($A75="","",IFERROR(INDEX('Station Plan'!$H$6:$H$105,MATCH($A75,'Station Plan'!$S$6:$S$105,0)),""))</f>
        <v/>
      </c>
      <c r="J75" s="24">
        <f>IF($A75="","",IFERROR(INDEX('Station Plan'!$I$6:$I$105,MATCH($A75,'Station Plan'!$S$6:$S$105,0)),""))</f>
        <v/>
      </c>
      <c r="K75" s="24">
        <f>IF($A75="","",IFERROR(INDEX('Station Plan'!$J$6:$J$105,MATCH($A75,'Station Plan'!$S$6:$S$105,0)),""))</f>
        <v/>
      </c>
      <c r="L75" s="24">
        <f>IF($A75="","",IFERROR(INDEX('Station Plan'!$K$6:$K$105,MATCH($A75,'Station Plan'!$S$6:$S$105,0)),""))</f>
        <v/>
      </c>
      <c r="M75" s="10">
        <f>IF($A75="","",IFERROR(INDEX('Station Plan'!$L$6:$L$105,MATCH($A75,'Station Plan'!$S$6:$S$105,0)),""))</f>
        <v/>
      </c>
      <c r="N75" s="10">
        <f>IF($A75="","",IFERROR(INDEX('Station Plan'!$M$6:$M$105,MATCH($A75,'Station Plan'!$S$6:$S$105,0)),""))</f>
        <v/>
      </c>
      <c r="O75" s="10">
        <f>IF($A75="","",IFERROR(INDEX('Station Plan'!$N$6:$N$105,MATCH($A75,'Station Plan'!$S$6:$S$105,0)),""))</f>
        <v/>
      </c>
      <c r="P75" s="10">
        <f>IF($A75="","",IFERROR(INDEX('Station Plan'!$O$6:$O$105,MATCH($A75,'Station Plan'!$S$6:$S$105,0)),""))</f>
        <v/>
      </c>
      <c r="Q75" s="10">
        <f>IF($A75="","",IFERROR(INDEX('Station Plan'!$P$6:$P$105,MATCH($A75,'Station Plan'!$S$6:$S$105,0)),""))</f>
        <v/>
      </c>
      <c r="R75" s="10">
        <f>IF($A75="","",IFERROR(INDEX('Station Plan'!$Q$6:$Q$105,MATCH($A75,'Station Plan'!$S$6:$S$105,0)),""))</f>
        <v/>
      </c>
    </row>
    <row r="76" ht="28" customHeight="1">
      <c r="A76" s="9">
        <f>IF(ROWS($A$6:A76)&lt;=COUNTIF('Station Plan'!$R$6:$R$105,"Included"),ROWS($A$6:A76),"")</f>
        <v/>
      </c>
      <c r="B76" s="9">
        <f>IF($A76="","",IFERROR(INDEX('Station Plan'!$A$6:$A$105,MATCH($A76,'Station Plan'!$S$6:$S$105,0)),""))</f>
        <v/>
      </c>
      <c r="C76" s="11">
        <f>IF($A76="","",IFERROR(INDEX('Station Plan'!$B$6:$B$105,MATCH($A76,'Station Plan'!$S$6:$S$105,0)),""))</f>
        <v/>
      </c>
      <c r="D76" s="10">
        <f>IF($A76="","",IFERROR(INDEX('Station Plan'!$C$6:$C$105,MATCH($A76,'Station Plan'!$S$6:$S$105,0)),""))</f>
        <v/>
      </c>
      <c r="E76" s="10">
        <f>IF($A76="","",IFERROR(INDEX('Station Plan'!$D$6:$D$105,MATCH($A76,'Station Plan'!$S$6:$S$105,0)),""))</f>
        <v/>
      </c>
      <c r="F76" s="10">
        <f>IF($A76="","",IFERROR(INDEX('Station Plan'!$E$6:$E$105,MATCH($A76,'Station Plan'!$S$6:$S$105,0)),""))</f>
        <v/>
      </c>
      <c r="G76" s="24">
        <f>IF($A76="","",IFERROR(INDEX('Station Plan'!$F$6:$F$105,MATCH($A76,'Station Plan'!$S$6:$S$105,0)),""))</f>
        <v/>
      </c>
      <c r="H76" s="24">
        <f>IF($A76="","",IFERROR(INDEX('Station Plan'!$G$6:$G$105,MATCH($A76,'Station Plan'!$S$6:$S$105,0)),""))</f>
        <v/>
      </c>
      <c r="I76" s="24">
        <f>IF($A76="","",IFERROR(INDEX('Station Plan'!$H$6:$H$105,MATCH($A76,'Station Plan'!$S$6:$S$105,0)),""))</f>
        <v/>
      </c>
      <c r="J76" s="24">
        <f>IF($A76="","",IFERROR(INDEX('Station Plan'!$I$6:$I$105,MATCH($A76,'Station Plan'!$S$6:$S$105,0)),""))</f>
        <v/>
      </c>
      <c r="K76" s="24">
        <f>IF($A76="","",IFERROR(INDEX('Station Plan'!$J$6:$J$105,MATCH($A76,'Station Plan'!$S$6:$S$105,0)),""))</f>
        <v/>
      </c>
      <c r="L76" s="24">
        <f>IF($A76="","",IFERROR(INDEX('Station Plan'!$K$6:$K$105,MATCH($A76,'Station Plan'!$S$6:$S$105,0)),""))</f>
        <v/>
      </c>
      <c r="M76" s="10">
        <f>IF($A76="","",IFERROR(INDEX('Station Plan'!$L$6:$L$105,MATCH($A76,'Station Plan'!$S$6:$S$105,0)),""))</f>
        <v/>
      </c>
      <c r="N76" s="10">
        <f>IF($A76="","",IFERROR(INDEX('Station Plan'!$M$6:$M$105,MATCH($A76,'Station Plan'!$S$6:$S$105,0)),""))</f>
        <v/>
      </c>
      <c r="O76" s="10">
        <f>IF($A76="","",IFERROR(INDEX('Station Plan'!$N$6:$N$105,MATCH($A76,'Station Plan'!$S$6:$S$105,0)),""))</f>
        <v/>
      </c>
      <c r="P76" s="10">
        <f>IF($A76="","",IFERROR(INDEX('Station Plan'!$O$6:$O$105,MATCH($A76,'Station Plan'!$S$6:$S$105,0)),""))</f>
        <v/>
      </c>
      <c r="Q76" s="10">
        <f>IF($A76="","",IFERROR(INDEX('Station Plan'!$P$6:$P$105,MATCH($A76,'Station Plan'!$S$6:$S$105,0)),""))</f>
        <v/>
      </c>
      <c r="R76" s="10">
        <f>IF($A76="","",IFERROR(INDEX('Station Plan'!$Q$6:$Q$105,MATCH($A76,'Station Plan'!$S$6:$S$105,0)),""))</f>
        <v/>
      </c>
    </row>
    <row r="77" ht="28" customHeight="1">
      <c r="A77" s="9">
        <f>IF(ROWS($A$6:A77)&lt;=COUNTIF('Station Plan'!$R$6:$R$105,"Included"),ROWS($A$6:A77),"")</f>
        <v/>
      </c>
      <c r="B77" s="9">
        <f>IF($A77="","",IFERROR(INDEX('Station Plan'!$A$6:$A$105,MATCH($A77,'Station Plan'!$S$6:$S$105,0)),""))</f>
        <v/>
      </c>
      <c r="C77" s="11">
        <f>IF($A77="","",IFERROR(INDEX('Station Plan'!$B$6:$B$105,MATCH($A77,'Station Plan'!$S$6:$S$105,0)),""))</f>
        <v/>
      </c>
      <c r="D77" s="10">
        <f>IF($A77="","",IFERROR(INDEX('Station Plan'!$C$6:$C$105,MATCH($A77,'Station Plan'!$S$6:$S$105,0)),""))</f>
        <v/>
      </c>
      <c r="E77" s="10">
        <f>IF($A77="","",IFERROR(INDEX('Station Plan'!$D$6:$D$105,MATCH($A77,'Station Plan'!$S$6:$S$105,0)),""))</f>
        <v/>
      </c>
      <c r="F77" s="10">
        <f>IF($A77="","",IFERROR(INDEX('Station Plan'!$E$6:$E$105,MATCH($A77,'Station Plan'!$S$6:$S$105,0)),""))</f>
        <v/>
      </c>
      <c r="G77" s="24">
        <f>IF($A77="","",IFERROR(INDEX('Station Plan'!$F$6:$F$105,MATCH($A77,'Station Plan'!$S$6:$S$105,0)),""))</f>
        <v/>
      </c>
      <c r="H77" s="24">
        <f>IF($A77="","",IFERROR(INDEX('Station Plan'!$G$6:$G$105,MATCH($A77,'Station Plan'!$S$6:$S$105,0)),""))</f>
        <v/>
      </c>
      <c r="I77" s="24">
        <f>IF($A77="","",IFERROR(INDEX('Station Plan'!$H$6:$H$105,MATCH($A77,'Station Plan'!$S$6:$S$105,0)),""))</f>
        <v/>
      </c>
      <c r="J77" s="24">
        <f>IF($A77="","",IFERROR(INDEX('Station Plan'!$I$6:$I$105,MATCH($A77,'Station Plan'!$S$6:$S$105,0)),""))</f>
        <v/>
      </c>
      <c r="K77" s="24">
        <f>IF($A77="","",IFERROR(INDEX('Station Plan'!$J$6:$J$105,MATCH($A77,'Station Plan'!$S$6:$S$105,0)),""))</f>
        <v/>
      </c>
      <c r="L77" s="24">
        <f>IF($A77="","",IFERROR(INDEX('Station Plan'!$K$6:$K$105,MATCH($A77,'Station Plan'!$S$6:$S$105,0)),""))</f>
        <v/>
      </c>
      <c r="M77" s="10">
        <f>IF($A77="","",IFERROR(INDEX('Station Plan'!$L$6:$L$105,MATCH($A77,'Station Plan'!$S$6:$S$105,0)),""))</f>
        <v/>
      </c>
      <c r="N77" s="10">
        <f>IF($A77="","",IFERROR(INDEX('Station Plan'!$M$6:$M$105,MATCH($A77,'Station Plan'!$S$6:$S$105,0)),""))</f>
        <v/>
      </c>
      <c r="O77" s="10">
        <f>IF($A77="","",IFERROR(INDEX('Station Plan'!$N$6:$N$105,MATCH($A77,'Station Plan'!$S$6:$S$105,0)),""))</f>
        <v/>
      </c>
      <c r="P77" s="10">
        <f>IF($A77="","",IFERROR(INDEX('Station Plan'!$O$6:$O$105,MATCH($A77,'Station Plan'!$S$6:$S$105,0)),""))</f>
        <v/>
      </c>
      <c r="Q77" s="10">
        <f>IF($A77="","",IFERROR(INDEX('Station Plan'!$P$6:$P$105,MATCH($A77,'Station Plan'!$S$6:$S$105,0)),""))</f>
        <v/>
      </c>
      <c r="R77" s="10">
        <f>IF($A77="","",IFERROR(INDEX('Station Plan'!$Q$6:$Q$105,MATCH($A77,'Station Plan'!$S$6:$S$105,0)),""))</f>
        <v/>
      </c>
    </row>
    <row r="78" ht="28" customHeight="1">
      <c r="A78" s="9">
        <f>IF(ROWS($A$6:A78)&lt;=COUNTIF('Station Plan'!$R$6:$R$105,"Included"),ROWS($A$6:A78),"")</f>
        <v/>
      </c>
      <c r="B78" s="9">
        <f>IF($A78="","",IFERROR(INDEX('Station Plan'!$A$6:$A$105,MATCH($A78,'Station Plan'!$S$6:$S$105,0)),""))</f>
        <v/>
      </c>
      <c r="C78" s="11">
        <f>IF($A78="","",IFERROR(INDEX('Station Plan'!$B$6:$B$105,MATCH($A78,'Station Plan'!$S$6:$S$105,0)),""))</f>
        <v/>
      </c>
      <c r="D78" s="10">
        <f>IF($A78="","",IFERROR(INDEX('Station Plan'!$C$6:$C$105,MATCH($A78,'Station Plan'!$S$6:$S$105,0)),""))</f>
        <v/>
      </c>
      <c r="E78" s="10">
        <f>IF($A78="","",IFERROR(INDEX('Station Plan'!$D$6:$D$105,MATCH($A78,'Station Plan'!$S$6:$S$105,0)),""))</f>
        <v/>
      </c>
      <c r="F78" s="10">
        <f>IF($A78="","",IFERROR(INDEX('Station Plan'!$E$6:$E$105,MATCH($A78,'Station Plan'!$S$6:$S$105,0)),""))</f>
        <v/>
      </c>
      <c r="G78" s="24">
        <f>IF($A78="","",IFERROR(INDEX('Station Plan'!$F$6:$F$105,MATCH($A78,'Station Plan'!$S$6:$S$105,0)),""))</f>
        <v/>
      </c>
      <c r="H78" s="24">
        <f>IF($A78="","",IFERROR(INDEX('Station Plan'!$G$6:$G$105,MATCH($A78,'Station Plan'!$S$6:$S$105,0)),""))</f>
        <v/>
      </c>
      <c r="I78" s="24">
        <f>IF($A78="","",IFERROR(INDEX('Station Plan'!$H$6:$H$105,MATCH($A78,'Station Plan'!$S$6:$S$105,0)),""))</f>
        <v/>
      </c>
      <c r="J78" s="24">
        <f>IF($A78="","",IFERROR(INDEX('Station Plan'!$I$6:$I$105,MATCH($A78,'Station Plan'!$S$6:$S$105,0)),""))</f>
        <v/>
      </c>
      <c r="K78" s="24">
        <f>IF($A78="","",IFERROR(INDEX('Station Plan'!$J$6:$J$105,MATCH($A78,'Station Plan'!$S$6:$S$105,0)),""))</f>
        <v/>
      </c>
      <c r="L78" s="24">
        <f>IF($A78="","",IFERROR(INDEX('Station Plan'!$K$6:$K$105,MATCH($A78,'Station Plan'!$S$6:$S$105,0)),""))</f>
        <v/>
      </c>
      <c r="M78" s="10">
        <f>IF($A78="","",IFERROR(INDEX('Station Plan'!$L$6:$L$105,MATCH($A78,'Station Plan'!$S$6:$S$105,0)),""))</f>
        <v/>
      </c>
      <c r="N78" s="10">
        <f>IF($A78="","",IFERROR(INDEX('Station Plan'!$M$6:$M$105,MATCH($A78,'Station Plan'!$S$6:$S$105,0)),""))</f>
        <v/>
      </c>
      <c r="O78" s="10">
        <f>IF($A78="","",IFERROR(INDEX('Station Plan'!$N$6:$N$105,MATCH($A78,'Station Plan'!$S$6:$S$105,0)),""))</f>
        <v/>
      </c>
      <c r="P78" s="10">
        <f>IF($A78="","",IFERROR(INDEX('Station Plan'!$O$6:$O$105,MATCH($A78,'Station Plan'!$S$6:$S$105,0)),""))</f>
        <v/>
      </c>
      <c r="Q78" s="10">
        <f>IF($A78="","",IFERROR(INDEX('Station Plan'!$P$6:$P$105,MATCH($A78,'Station Plan'!$S$6:$S$105,0)),""))</f>
        <v/>
      </c>
      <c r="R78" s="10">
        <f>IF($A78="","",IFERROR(INDEX('Station Plan'!$Q$6:$Q$105,MATCH($A78,'Station Plan'!$S$6:$S$105,0)),""))</f>
        <v/>
      </c>
    </row>
    <row r="79" ht="28" customHeight="1">
      <c r="A79" s="9">
        <f>IF(ROWS($A$6:A79)&lt;=COUNTIF('Station Plan'!$R$6:$R$105,"Included"),ROWS($A$6:A79),"")</f>
        <v/>
      </c>
      <c r="B79" s="9">
        <f>IF($A79="","",IFERROR(INDEX('Station Plan'!$A$6:$A$105,MATCH($A79,'Station Plan'!$S$6:$S$105,0)),""))</f>
        <v/>
      </c>
      <c r="C79" s="11">
        <f>IF($A79="","",IFERROR(INDEX('Station Plan'!$B$6:$B$105,MATCH($A79,'Station Plan'!$S$6:$S$105,0)),""))</f>
        <v/>
      </c>
      <c r="D79" s="10">
        <f>IF($A79="","",IFERROR(INDEX('Station Plan'!$C$6:$C$105,MATCH($A79,'Station Plan'!$S$6:$S$105,0)),""))</f>
        <v/>
      </c>
      <c r="E79" s="10">
        <f>IF($A79="","",IFERROR(INDEX('Station Plan'!$D$6:$D$105,MATCH($A79,'Station Plan'!$S$6:$S$105,0)),""))</f>
        <v/>
      </c>
      <c r="F79" s="10">
        <f>IF($A79="","",IFERROR(INDEX('Station Plan'!$E$6:$E$105,MATCH($A79,'Station Plan'!$S$6:$S$105,0)),""))</f>
        <v/>
      </c>
      <c r="G79" s="24">
        <f>IF($A79="","",IFERROR(INDEX('Station Plan'!$F$6:$F$105,MATCH($A79,'Station Plan'!$S$6:$S$105,0)),""))</f>
        <v/>
      </c>
      <c r="H79" s="24">
        <f>IF($A79="","",IFERROR(INDEX('Station Plan'!$G$6:$G$105,MATCH($A79,'Station Plan'!$S$6:$S$105,0)),""))</f>
        <v/>
      </c>
      <c r="I79" s="24">
        <f>IF($A79="","",IFERROR(INDEX('Station Plan'!$H$6:$H$105,MATCH($A79,'Station Plan'!$S$6:$S$105,0)),""))</f>
        <v/>
      </c>
      <c r="J79" s="24">
        <f>IF($A79="","",IFERROR(INDEX('Station Plan'!$I$6:$I$105,MATCH($A79,'Station Plan'!$S$6:$S$105,0)),""))</f>
        <v/>
      </c>
      <c r="K79" s="24">
        <f>IF($A79="","",IFERROR(INDEX('Station Plan'!$J$6:$J$105,MATCH($A79,'Station Plan'!$S$6:$S$105,0)),""))</f>
        <v/>
      </c>
      <c r="L79" s="24">
        <f>IF($A79="","",IFERROR(INDEX('Station Plan'!$K$6:$K$105,MATCH($A79,'Station Plan'!$S$6:$S$105,0)),""))</f>
        <v/>
      </c>
      <c r="M79" s="10">
        <f>IF($A79="","",IFERROR(INDEX('Station Plan'!$L$6:$L$105,MATCH($A79,'Station Plan'!$S$6:$S$105,0)),""))</f>
        <v/>
      </c>
      <c r="N79" s="10">
        <f>IF($A79="","",IFERROR(INDEX('Station Plan'!$M$6:$M$105,MATCH($A79,'Station Plan'!$S$6:$S$105,0)),""))</f>
        <v/>
      </c>
      <c r="O79" s="10">
        <f>IF($A79="","",IFERROR(INDEX('Station Plan'!$N$6:$N$105,MATCH($A79,'Station Plan'!$S$6:$S$105,0)),""))</f>
        <v/>
      </c>
      <c r="P79" s="10">
        <f>IF($A79="","",IFERROR(INDEX('Station Plan'!$O$6:$O$105,MATCH($A79,'Station Plan'!$S$6:$S$105,0)),""))</f>
        <v/>
      </c>
      <c r="Q79" s="10">
        <f>IF($A79="","",IFERROR(INDEX('Station Plan'!$P$6:$P$105,MATCH($A79,'Station Plan'!$S$6:$S$105,0)),""))</f>
        <v/>
      </c>
      <c r="R79" s="10">
        <f>IF($A79="","",IFERROR(INDEX('Station Plan'!$Q$6:$Q$105,MATCH($A79,'Station Plan'!$S$6:$S$105,0)),""))</f>
        <v/>
      </c>
    </row>
    <row r="80" ht="28" customHeight="1">
      <c r="A80" s="9">
        <f>IF(ROWS($A$6:A80)&lt;=COUNTIF('Station Plan'!$R$6:$R$105,"Included"),ROWS($A$6:A80),"")</f>
        <v/>
      </c>
      <c r="B80" s="9">
        <f>IF($A80="","",IFERROR(INDEX('Station Plan'!$A$6:$A$105,MATCH($A80,'Station Plan'!$S$6:$S$105,0)),""))</f>
        <v/>
      </c>
      <c r="C80" s="11">
        <f>IF($A80="","",IFERROR(INDEX('Station Plan'!$B$6:$B$105,MATCH($A80,'Station Plan'!$S$6:$S$105,0)),""))</f>
        <v/>
      </c>
      <c r="D80" s="10">
        <f>IF($A80="","",IFERROR(INDEX('Station Plan'!$C$6:$C$105,MATCH($A80,'Station Plan'!$S$6:$S$105,0)),""))</f>
        <v/>
      </c>
      <c r="E80" s="10">
        <f>IF($A80="","",IFERROR(INDEX('Station Plan'!$D$6:$D$105,MATCH($A80,'Station Plan'!$S$6:$S$105,0)),""))</f>
        <v/>
      </c>
      <c r="F80" s="10">
        <f>IF($A80="","",IFERROR(INDEX('Station Plan'!$E$6:$E$105,MATCH($A80,'Station Plan'!$S$6:$S$105,0)),""))</f>
        <v/>
      </c>
      <c r="G80" s="24">
        <f>IF($A80="","",IFERROR(INDEX('Station Plan'!$F$6:$F$105,MATCH($A80,'Station Plan'!$S$6:$S$105,0)),""))</f>
        <v/>
      </c>
      <c r="H80" s="24">
        <f>IF($A80="","",IFERROR(INDEX('Station Plan'!$G$6:$G$105,MATCH($A80,'Station Plan'!$S$6:$S$105,0)),""))</f>
        <v/>
      </c>
      <c r="I80" s="24">
        <f>IF($A80="","",IFERROR(INDEX('Station Plan'!$H$6:$H$105,MATCH($A80,'Station Plan'!$S$6:$S$105,0)),""))</f>
        <v/>
      </c>
      <c r="J80" s="24">
        <f>IF($A80="","",IFERROR(INDEX('Station Plan'!$I$6:$I$105,MATCH($A80,'Station Plan'!$S$6:$S$105,0)),""))</f>
        <v/>
      </c>
      <c r="K80" s="24">
        <f>IF($A80="","",IFERROR(INDEX('Station Plan'!$J$6:$J$105,MATCH($A80,'Station Plan'!$S$6:$S$105,0)),""))</f>
        <v/>
      </c>
      <c r="L80" s="24">
        <f>IF($A80="","",IFERROR(INDEX('Station Plan'!$K$6:$K$105,MATCH($A80,'Station Plan'!$S$6:$S$105,0)),""))</f>
        <v/>
      </c>
      <c r="M80" s="10">
        <f>IF($A80="","",IFERROR(INDEX('Station Plan'!$L$6:$L$105,MATCH($A80,'Station Plan'!$S$6:$S$105,0)),""))</f>
        <v/>
      </c>
      <c r="N80" s="10">
        <f>IF($A80="","",IFERROR(INDEX('Station Plan'!$M$6:$M$105,MATCH($A80,'Station Plan'!$S$6:$S$105,0)),""))</f>
        <v/>
      </c>
      <c r="O80" s="10">
        <f>IF($A80="","",IFERROR(INDEX('Station Plan'!$N$6:$N$105,MATCH($A80,'Station Plan'!$S$6:$S$105,0)),""))</f>
        <v/>
      </c>
      <c r="P80" s="10">
        <f>IF($A80="","",IFERROR(INDEX('Station Plan'!$O$6:$O$105,MATCH($A80,'Station Plan'!$S$6:$S$105,0)),""))</f>
        <v/>
      </c>
      <c r="Q80" s="10">
        <f>IF($A80="","",IFERROR(INDEX('Station Plan'!$P$6:$P$105,MATCH($A80,'Station Plan'!$S$6:$S$105,0)),""))</f>
        <v/>
      </c>
      <c r="R80" s="10">
        <f>IF($A80="","",IFERROR(INDEX('Station Plan'!$Q$6:$Q$105,MATCH($A80,'Station Plan'!$S$6:$S$105,0)),""))</f>
        <v/>
      </c>
    </row>
    <row r="81" ht="28" customHeight="1">
      <c r="A81" s="9">
        <f>IF(ROWS($A$6:A81)&lt;=COUNTIF('Station Plan'!$R$6:$R$105,"Included"),ROWS($A$6:A81),"")</f>
        <v/>
      </c>
      <c r="B81" s="9">
        <f>IF($A81="","",IFERROR(INDEX('Station Plan'!$A$6:$A$105,MATCH($A81,'Station Plan'!$S$6:$S$105,0)),""))</f>
        <v/>
      </c>
      <c r="C81" s="11">
        <f>IF($A81="","",IFERROR(INDEX('Station Plan'!$B$6:$B$105,MATCH($A81,'Station Plan'!$S$6:$S$105,0)),""))</f>
        <v/>
      </c>
      <c r="D81" s="10">
        <f>IF($A81="","",IFERROR(INDEX('Station Plan'!$C$6:$C$105,MATCH($A81,'Station Plan'!$S$6:$S$105,0)),""))</f>
        <v/>
      </c>
      <c r="E81" s="10">
        <f>IF($A81="","",IFERROR(INDEX('Station Plan'!$D$6:$D$105,MATCH($A81,'Station Plan'!$S$6:$S$105,0)),""))</f>
        <v/>
      </c>
      <c r="F81" s="10">
        <f>IF($A81="","",IFERROR(INDEX('Station Plan'!$E$6:$E$105,MATCH($A81,'Station Plan'!$S$6:$S$105,0)),""))</f>
        <v/>
      </c>
      <c r="G81" s="24">
        <f>IF($A81="","",IFERROR(INDEX('Station Plan'!$F$6:$F$105,MATCH($A81,'Station Plan'!$S$6:$S$105,0)),""))</f>
        <v/>
      </c>
      <c r="H81" s="24">
        <f>IF($A81="","",IFERROR(INDEX('Station Plan'!$G$6:$G$105,MATCH($A81,'Station Plan'!$S$6:$S$105,0)),""))</f>
        <v/>
      </c>
      <c r="I81" s="24">
        <f>IF($A81="","",IFERROR(INDEX('Station Plan'!$H$6:$H$105,MATCH($A81,'Station Plan'!$S$6:$S$105,0)),""))</f>
        <v/>
      </c>
      <c r="J81" s="24">
        <f>IF($A81="","",IFERROR(INDEX('Station Plan'!$I$6:$I$105,MATCH($A81,'Station Plan'!$S$6:$S$105,0)),""))</f>
        <v/>
      </c>
      <c r="K81" s="24">
        <f>IF($A81="","",IFERROR(INDEX('Station Plan'!$J$6:$J$105,MATCH($A81,'Station Plan'!$S$6:$S$105,0)),""))</f>
        <v/>
      </c>
      <c r="L81" s="24">
        <f>IF($A81="","",IFERROR(INDEX('Station Plan'!$K$6:$K$105,MATCH($A81,'Station Plan'!$S$6:$S$105,0)),""))</f>
        <v/>
      </c>
      <c r="M81" s="10">
        <f>IF($A81="","",IFERROR(INDEX('Station Plan'!$L$6:$L$105,MATCH($A81,'Station Plan'!$S$6:$S$105,0)),""))</f>
        <v/>
      </c>
      <c r="N81" s="10">
        <f>IF($A81="","",IFERROR(INDEX('Station Plan'!$M$6:$M$105,MATCH($A81,'Station Plan'!$S$6:$S$105,0)),""))</f>
        <v/>
      </c>
      <c r="O81" s="10">
        <f>IF($A81="","",IFERROR(INDEX('Station Plan'!$N$6:$N$105,MATCH($A81,'Station Plan'!$S$6:$S$105,0)),""))</f>
        <v/>
      </c>
      <c r="P81" s="10">
        <f>IF($A81="","",IFERROR(INDEX('Station Plan'!$O$6:$O$105,MATCH($A81,'Station Plan'!$S$6:$S$105,0)),""))</f>
        <v/>
      </c>
      <c r="Q81" s="10">
        <f>IF($A81="","",IFERROR(INDEX('Station Plan'!$P$6:$P$105,MATCH($A81,'Station Plan'!$S$6:$S$105,0)),""))</f>
        <v/>
      </c>
      <c r="R81" s="10">
        <f>IF($A81="","",IFERROR(INDEX('Station Plan'!$Q$6:$Q$105,MATCH($A81,'Station Plan'!$S$6:$S$105,0)),""))</f>
        <v/>
      </c>
    </row>
    <row r="82" ht="28" customHeight="1">
      <c r="A82" s="9">
        <f>IF(ROWS($A$6:A82)&lt;=COUNTIF('Station Plan'!$R$6:$R$105,"Included"),ROWS($A$6:A82),"")</f>
        <v/>
      </c>
      <c r="B82" s="9">
        <f>IF($A82="","",IFERROR(INDEX('Station Plan'!$A$6:$A$105,MATCH($A82,'Station Plan'!$S$6:$S$105,0)),""))</f>
        <v/>
      </c>
      <c r="C82" s="11">
        <f>IF($A82="","",IFERROR(INDEX('Station Plan'!$B$6:$B$105,MATCH($A82,'Station Plan'!$S$6:$S$105,0)),""))</f>
        <v/>
      </c>
      <c r="D82" s="10">
        <f>IF($A82="","",IFERROR(INDEX('Station Plan'!$C$6:$C$105,MATCH($A82,'Station Plan'!$S$6:$S$105,0)),""))</f>
        <v/>
      </c>
      <c r="E82" s="10">
        <f>IF($A82="","",IFERROR(INDEX('Station Plan'!$D$6:$D$105,MATCH($A82,'Station Plan'!$S$6:$S$105,0)),""))</f>
        <v/>
      </c>
      <c r="F82" s="10">
        <f>IF($A82="","",IFERROR(INDEX('Station Plan'!$E$6:$E$105,MATCH($A82,'Station Plan'!$S$6:$S$105,0)),""))</f>
        <v/>
      </c>
      <c r="G82" s="24">
        <f>IF($A82="","",IFERROR(INDEX('Station Plan'!$F$6:$F$105,MATCH($A82,'Station Plan'!$S$6:$S$105,0)),""))</f>
        <v/>
      </c>
      <c r="H82" s="24">
        <f>IF($A82="","",IFERROR(INDEX('Station Plan'!$G$6:$G$105,MATCH($A82,'Station Plan'!$S$6:$S$105,0)),""))</f>
        <v/>
      </c>
      <c r="I82" s="24">
        <f>IF($A82="","",IFERROR(INDEX('Station Plan'!$H$6:$H$105,MATCH($A82,'Station Plan'!$S$6:$S$105,0)),""))</f>
        <v/>
      </c>
      <c r="J82" s="24">
        <f>IF($A82="","",IFERROR(INDEX('Station Plan'!$I$6:$I$105,MATCH($A82,'Station Plan'!$S$6:$S$105,0)),""))</f>
        <v/>
      </c>
      <c r="K82" s="24">
        <f>IF($A82="","",IFERROR(INDEX('Station Plan'!$J$6:$J$105,MATCH($A82,'Station Plan'!$S$6:$S$105,0)),""))</f>
        <v/>
      </c>
      <c r="L82" s="24">
        <f>IF($A82="","",IFERROR(INDEX('Station Plan'!$K$6:$K$105,MATCH($A82,'Station Plan'!$S$6:$S$105,0)),""))</f>
        <v/>
      </c>
      <c r="M82" s="10">
        <f>IF($A82="","",IFERROR(INDEX('Station Plan'!$L$6:$L$105,MATCH($A82,'Station Plan'!$S$6:$S$105,0)),""))</f>
        <v/>
      </c>
      <c r="N82" s="10">
        <f>IF($A82="","",IFERROR(INDEX('Station Plan'!$M$6:$M$105,MATCH($A82,'Station Plan'!$S$6:$S$105,0)),""))</f>
        <v/>
      </c>
      <c r="O82" s="10">
        <f>IF($A82="","",IFERROR(INDEX('Station Plan'!$N$6:$N$105,MATCH($A82,'Station Plan'!$S$6:$S$105,0)),""))</f>
        <v/>
      </c>
      <c r="P82" s="10">
        <f>IF($A82="","",IFERROR(INDEX('Station Plan'!$O$6:$O$105,MATCH($A82,'Station Plan'!$S$6:$S$105,0)),""))</f>
        <v/>
      </c>
      <c r="Q82" s="10">
        <f>IF($A82="","",IFERROR(INDEX('Station Plan'!$P$6:$P$105,MATCH($A82,'Station Plan'!$S$6:$S$105,0)),""))</f>
        <v/>
      </c>
      <c r="R82" s="10">
        <f>IF($A82="","",IFERROR(INDEX('Station Plan'!$Q$6:$Q$105,MATCH($A82,'Station Plan'!$S$6:$S$105,0)),""))</f>
        <v/>
      </c>
    </row>
    <row r="83" ht="28" customHeight="1">
      <c r="A83" s="9">
        <f>IF(ROWS($A$6:A83)&lt;=COUNTIF('Station Plan'!$R$6:$R$105,"Included"),ROWS($A$6:A83),"")</f>
        <v/>
      </c>
      <c r="B83" s="9">
        <f>IF($A83="","",IFERROR(INDEX('Station Plan'!$A$6:$A$105,MATCH($A83,'Station Plan'!$S$6:$S$105,0)),""))</f>
        <v/>
      </c>
      <c r="C83" s="11">
        <f>IF($A83="","",IFERROR(INDEX('Station Plan'!$B$6:$B$105,MATCH($A83,'Station Plan'!$S$6:$S$105,0)),""))</f>
        <v/>
      </c>
      <c r="D83" s="10">
        <f>IF($A83="","",IFERROR(INDEX('Station Plan'!$C$6:$C$105,MATCH($A83,'Station Plan'!$S$6:$S$105,0)),""))</f>
        <v/>
      </c>
      <c r="E83" s="10">
        <f>IF($A83="","",IFERROR(INDEX('Station Plan'!$D$6:$D$105,MATCH($A83,'Station Plan'!$S$6:$S$105,0)),""))</f>
        <v/>
      </c>
      <c r="F83" s="10">
        <f>IF($A83="","",IFERROR(INDEX('Station Plan'!$E$6:$E$105,MATCH($A83,'Station Plan'!$S$6:$S$105,0)),""))</f>
        <v/>
      </c>
      <c r="G83" s="24">
        <f>IF($A83="","",IFERROR(INDEX('Station Plan'!$F$6:$F$105,MATCH($A83,'Station Plan'!$S$6:$S$105,0)),""))</f>
        <v/>
      </c>
      <c r="H83" s="24">
        <f>IF($A83="","",IFERROR(INDEX('Station Plan'!$G$6:$G$105,MATCH($A83,'Station Plan'!$S$6:$S$105,0)),""))</f>
        <v/>
      </c>
      <c r="I83" s="24">
        <f>IF($A83="","",IFERROR(INDEX('Station Plan'!$H$6:$H$105,MATCH($A83,'Station Plan'!$S$6:$S$105,0)),""))</f>
        <v/>
      </c>
      <c r="J83" s="24">
        <f>IF($A83="","",IFERROR(INDEX('Station Plan'!$I$6:$I$105,MATCH($A83,'Station Plan'!$S$6:$S$105,0)),""))</f>
        <v/>
      </c>
      <c r="K83" s="24">
        <f>IF($A83="","",IFERROR(INDEX('Station Plan'!$J$6:$J$105,MATCH($A83,'Station Plan'!$S$6:$S$105,0)),""))</f>
        <v/>
      </c>
      <c r="L83" s="24">
        <f>IF($A83="","",IFERROR(INDEX('Station Plan'!$K$6:$K$105,MATCH($A83,'Station Plan'!$S$6:$S$105,0)),""))</f>
        <v/>
      </c>
      <c r="M83" s="10">
        <f>IF($A83="","",IFERROR(INDEX('Station Plan'!$L$6:$L$105,MATCH($A83,'Station Plan'!$S$6:$S$105,0)),""))</f>
        <v/>
      </c>
      <c r="N83" s="10">
        <f>IF($A83="","",IFERROR(INDEX('Station Plan'!$M$6:$M$105,MATCH($A83,'Station Plan'!$S$6:$S$105,0)),""))</f>
        <v/>
      </c>
      <c r="O83" s="10">
        <f>IF($A83="","",IFERROR(INDEX('Station Plan'!$N$6:$N$105,MATCH($A83,'Station Plan'!$S$6:$S$105,0)),""))</f>
        <v/>
      </c>
      <c r="P83" s="10">
        <f>IF($A83="","",IFERROR(INDEX('Station Plan'!$O$6:$O$105,MATCH($A83,'Station Plan'!$S$6:$S$105,0)),""))</f>
        <v/>
      </c>
      <c r="Q83" s="10">
        <f>IF($A83="","",IFERROR(INDEX('Station Plan'!$P$6:$P$105,MATCH($A83,'Station Plan'!$S$6:$S$105,0)),""))</f>
        <v/>
      </c>
      <c r="R83" s="10">
        <f>IF($A83="","",IFERROR(INDEX('Station Plan'!$Q$6:$Q$105,MATCH($A83,'Station Plan'!$S$6:$S$105,0)),""))</f>
        <v/>
      </c>
    </row>
    <row r="84" ht="28" customHeight="1">
      <c r="A84" s="9">
        <f>IF(ROWS($A$6:A84)&lt;=COUNTIF('Station Plan'!$R$6:$R$105,"Included"),ROWS($A$6:A84),"")</f>
        <v/>
      </c>
      <c r="B84" s="9">
        <f>IF($A84="","",IFERROR(INDEX('Station Plan'!$A$6:$A$105,MATCH($A84,'Station Plan'!$S$6:$S$105,0)),""))</f>
        <v/>
      </c>
      <c r="C84" s="11">
        <f>IF($A84="","",IFERROR(INDEX('Station Plan'!$B$6:$B$105,MATCH($A84,'Station Plan'!$S$6:$S$105,0)),""))</f>
        <v/>
      </c>
      <c r="D84" s="10">
        <f>IF($A84="","",IFERROR(INDEX('Station Plan'!$C$6:$C$105,MATCH($A84,'Station Plan'!$S$6:$S$105,0)),""))</f>
        <v/>
      </c>
      <c r="E84" s="10">
        <f>IF($A84="","",IFERROR(INDEX('Station Plan'!$D$6:$D$105,MATCH($A84,'Station Plan'!$S$6:$S$105,0)),""))</f>
        <v/>
      </c>
      <c r="F84" s="10">
        <f>IF($A84="","",IFERROR(INDEX('Station Plan'!$E$6:$E$105,MATCH($A84,'Station Plan'!$S$6:$S$105,0)),""))</f>
        <v/>
      </c>
      <c r="G84" s="24">
        <f>IF($A84="","",IFERROR(INDEX('Station Plan'!$F$6:$F$105,MATCH($A84,'Station Plan'!$S$6:$S$105,0)),""))</f>
        <v/>
      </c>
      <c r="H84" s="24">
        <f>IF($A84="","",IFERROR(INDEX('Station Plan'!$G$6:$G$105,MATCH($A84,'Station Plan'!$S$6:$S$105,0)),""))</f>
        <v/>
      </c>
      <c r="I84" s="24">
        <f>IF($A84="","",IFERROR(INDEX('Station Plan'!$H$6:$H$105,MATCH($A84,'Station Plan'!$S$6:$S$105,0)),""))</f>
        <v/>
      </c>
      <c r="J84" s="24">
        <f>IF($A84="","",IFERROR(INDEX('Station Plan'!$I$6:$I$105,MATCH($A84,'Station Plan'!$S$6:$S$105,0)),""))</f>
        <v/>
      </c>
      <c r="K84" s="24">
        <f>IF($A84="","",IFERROR(INDEX('Station Plan'!$J$6:$J$105,MATCH($A84,'Station Plan'!$S$6:$S$105,0)),""))</f>
        <v/>
      </c>
      <c r="L84" s="24">
        <f>IF($A84="","",IFERROR(INDEX('Station Plan'!$K$6:$K$105,MATCH($A84,'Station Plan'!$S$6:$S$105,0)),""))</f>
        <v/>
      </c>
      <c r="M84" s="10">
        <f>IF($A84="","",IFERROR(INDEX('Station Plan'!$L$6:$L$105,MATCH($A84,'Station Plan'!$S$6:$S$105,0)),""))</f>
        <v/>
      </c>
      <c r="N84" s="10">
        <f>IF($A84="","",IFERROR(INDEX('Station Plan'!$M$6:$M$105,MATCH($A84,'Station Plan'!$S$6:$S$105,0)),""))</f>
        <v/>
      </c>
      <c r="O84" s="10">
        <f>IF($A84="","",IFERROR(INDEX('Station Plan'!$N$6:$N$105,MATCH($A84,'Station Plan'!$S$6:$S$105,0)),""))</f>
        <v/>
      </c>
      <c r="P84" s="10">
        <f>IF($A84="","",IFERROR(INDEX('Station Plan'!$O$6:$O$105,MATCH($A84,'Station Plan'!$S$6:$S$105,0)),""))</f>
        <v/>
      </c>
      <c r="Q84" s="10">
        <f>IF($A84="","",IFERROR(INDEX('Station Plan'!$P$6:$P$105,MATCH($A84,'Station Plan'!$S$6:$S$105,0)),""))</f>
        <v/>
      </c>
      <c r="R84" s="10">
        <f>IF($A84="","",IFERROR(INDEX('Station Plan'!$Q$6:$Q$105,MATCH($A84,'Station Plan'!$S$6:$S$105,0)),""))</f>
        <v/>
      </c>
    </row>
    <row r="85" ht="28" customHeight="1">
      <c r="A85" s="9">
        <f>IF(ROWS($A$6:A85)&lt;=COUNTIF('Station Plan'!$R$6:$R$105,"Included"),ROWS($A$6:A85),"")</f>
        <v/>
      </c>
      <c r="B85" s="9">
        <f>IF($A85="","",IFERROR(INDEX('Station Plan'!$A$6:$A$105,MATCH($A85,'Station Plan'!$S$6:$S$105,0)),""))</f>
        <v/>
      </c>
      <c r="C85" s="11">
        <f>IF($A85="","",IFERROR(INDEX('Station Plan'!$B$6:$B$105,MATCH($A85,'Station Plan'!$S$6:$S$105,0)),""))</f>
        <v/>
      </c>
      <c r="D85" s="10">
        <f>IF($A85="","",IFERROR(INDEX('Station Plan'!$C$6:$C$105,MATCH($A85,'Station Plan'!$S$6:$S$105,0)),""))</f>
        <v/>
      </c>
      <c r="E85" s="10">
        <f>IF($A85="","",IFERROR(INDEX('Station Plan'!$D$6:$D$105,MATCH($A85,'Station Plan'!$S$6:$S$105,0)),""))</f>
        <v/>
      </c>
      <c r="F85" s="10">
        <f>IF($A85="","",IFERROR(INDEX('Station Plan'!$E$6:$E$105,MATCH($A85,'Station Plan'!$S$6:$S$105,0)),""))</f>
        <v/>
      </c>
      <c r="G85" s="24">
        <f>IF($A85="","",IFERROR(INDEX('Station Plan'!$F$6:$F$105,MATCH($A85,'Station Plan'!$S$6:$S$105,0)),""))</f>
        <v/>
      </c>
      <c r="H85" s="24">
        <f>IF($A85="","",IFERROR(INDEX('Station Plan'!$G$6:$G$105,MATCH($A85,'Station Plan'!$S$6:$S$105,0)),""))</f>
        <v/>
      </c>
      <c r="I85" s="24">
        <f>IF($A85="","",IFERROR(INDEX('Station Plan'!$H$6:$H$105,MATCH($A85,'Station Plan'!$S$6:$S$105,0)),""))</f>
        <v/>
      </c>
      <c r="J85" s="24">
        <f>IF($A85="","",IFERROR(INDEX('Station Plan'!$I$6:$I$105,MATCH($A85,'Station Plan'!$S$6:$S$105,0)),""))</f>
        <v/>
      </c>
      <c r="K85" s="24">
        <f>IF($A85="","",IFERROR(INDEX('Station Plan'!$J$6:$J$105,MATCH($A85,'Station Plan'!$S$6:$S$105,0)),""))</f>
        <v/>
      </c>
      <c r="L85" s="24">
        <f>IF($A85="","",IFERROR(INDEX('Station Plan'!$K$6:$K$105,MATCH($A85,'Station Plan'!$S$6:$S$105,0)),""))</f>
        <v/>
      </c>
      <c r="M85" s="10">
        <f>IF($A85="","",IFERROR(INDEX('Station Plan'!$L$6:$L$105,MATCH($A85,'Station Plan'!$S$6:$S$105,0)),""))</f>
        <v/>
      </c>
      <c r="N85" s="10">
        <f>IF($A85="","",IFERROR(INDEX('Station Plan'!$M$6:$M$105,MATCH($A85,'Station Plan'!$S$6:$S$105,0)),""))</f>
        <v/>
      </c>
      <c r="O85" s="10">
        <f>IF($A85="","",IFERROR(INDEX('Station Plan'!$N$6:$N$105,MATCH($A85,'Station Plan'!$S$6:$S$105,0)),""))</f>
        <v/>
      </c>
      <c r="P85" s="10">
        <f>IF($A85="","",IFERROR(INDEX('Station Plan'!$O$6:$O$105,MATCH($A85,'Station Plan'!$S$6:$S$105,0)),""))</f>
        <v/>
      </c>
      <c r="Q85" s="10">
        <f>IF($A85="","",IFERROR(INDEX('Station Plan'!$P$6:$P$105,MATCH($A85,'Station Plan'!$S$6:$S$105,0)),""))</f>
        <v/>
      </c>
      <c r="R85" s="10">
        <f>IF($A85="","",IFERROR(INDEX('Station Plan'!$Q$6:$Q$105,MATCH($A85,'Station Plan'!$S$6:$S$105,0)),""))</f>
        <v/>
      </c>
    </row>
    <row r="86" ht="28" customHeight="1">
      <c r="A86" s="9">
        <f>IF(ROWS($A$6:A86)&lt;=COUNTIF('Station Plan'!$R$6:$R$105,"Included"),ROWS($A$6:A86),"")</f>
        <v/>
      </c>
      <c r="B86" s="9">
        <f>IF($A86="","",IFERROR(INDEX('Station Plan'!$A$6:$A$105,MATCH($A86,'Station Plan'!$S$6:$S$105,0)),""))</f>
        <v/>
      </c>
      <c r="C86" s="11">
        <f>IF($A86="","",IFERROR(INDEX('Station Plan'!$B$6:$B$105,MATCH($A86,'Station Plan'!$S$6:$S$105,0)),""))</f>
        <v/>
      </c>
      <c r="D86" s="10">
        <f>IF($A86="","",IFERROR(INDEX('Station Plan'!$C$6:$C$105,MATCH($A86,'Station Plan'!$S$6:$S$105,0)),""))</f>
        <v/>
      </c>
      <c r="E86" s="10">
        <f>IF($A86="","",IFERROR(INDEX('Station Plan'!$D$6:$D$105,MATCH($A86,'Station Plan'!$S$6:$S$105,0)),""))</f>
        <v/>
      </c>
      <c r="F86" s="10">
        <f>IF($A86="","",IFERROR(INDEX('Station Plan'!$E$6:$E$105,MATCH($A86,'Station Plan'!$S$6:$S$105,0)),""))</f>
        <v/>
      </c>
      <c r="G86" s="24">
        <f>IF($A86="","",IFERROR(INDEX('Station Plan'!$F$6:$F$105,MATCH($A86,'Station Plan'!$S$6:$S$105,0)),""))</f>
        <v/>
      </c>
      <c r="H86" s="24">
        <f>IF($A86="","",IFERROR(INDEX('Station Plan'!$G$6:$G$105,MATCH($A86,'Station Plan'!$S$6:$S$105,0)),""))</f>
        <v/>
      </c>
      <c r="I86" s="24">
        <f>IF($A86="","",IFERROR(INDEX('Station Plan'!$H$6:$H$105,MATCH($A86,'Station Plan'!$S$6:$S$105,0)),""))</f>
        <v/>
      </c>
      <c r="J86" s="24">
        <f>IF($A86="","",IFERROR(INDEX('Station Plan'!$I$6:$I$105,MATCH($A86,'Station Plan'!$S$6:$S$105,0)),""))</f>
        <v/>
      </c>
      <c r="K86" s="24">
        <f>IF($A86="","",IFERROR(INDEX('Station Plan'!$J$6:$J$105,MATCH($A86,'Station Plan'!$S$6:$S$105,0)),""))</f>
        <v/>
      </c>
      <c r="L86" s="24">
        <f>IF($A86="","",IFERROR(INDEX('Station Plan'!$K$6:$K$105,MATCH($A86,'Station Plan'!$S$6:$S$105,0)),""))</f>
        <v/>
      </c>
      <c r="M86" s="10">
        <f>IF($A86="","",IFERROR(INDEX('Station Plan'!$L$6:$L$105,MATCH($A86,'Station Plan'!$S$6:$S$105,0)),""))</f>
        <v/>
      </c>
      <c r="N86" s="10">
        <f>IF($A86="","",IFERROR(INDEX('Station Plan'!$M$6:$M$105,MATCH($A86,'Station Plan'!$S$6:$S$105,0)),""))</f>
        <v/>
      </c>
      <c r="O86" s="10">
        <f>IF($A86="","",IFERROR(INDEX('Station Plan'!$N$6:$N$105,MATCH($A86,'Station Plan'!$S$6:$S$105,0)),""))</f>
        <v/>
      </c>
      <c r="P86" s="10">
        <f>IF($A86="","",IFERROR(INDEX('Station Plan'!$O$6:$O$105,MATCH($A86,'Station Plan'!$S$6:$S$105,0)),""))</f>
        <v/>
      </c>
      <c r="Q86" s="10">
        <f>IF($A86="","",IFERROR(INDEX('Station Plan'!$P$6:$P$105,MATCH($A86,'Station Plan'!$S$6:$S$105,0)),""))</f>
        <v/>
      </c>
      <c r="R86" s="10">
        <f>IF($A86="","",IFERROR(INDEX('Station Plan'!$Q$6:$Q$105,MATCH($A86,'Station Plan'!$S$6:$S$105,0)),""))</f>
        <v/>
      </c>
    </row>
    <row r="87" ht="28" customHeight="1">
      <c r="A87" s="9">
        <f>IF(ROWS($A$6:A87)&lt;=COUNTIF('Station Plan'!$R$6:$R$105,"Included"),ROWS($A$6:A87),"")</f>
        <v/>
      </c>
      <c r="B87" s="9">
        <f>IF($A87="","",IFERROR(INDEX('Station Plan'!$A$6:$A$105,MATCH($A87,'Station Plan'!$S$6:$S$105,0)),""))</f>
        <v/>
      </c>
      <c r="C87" s="11">
        <f>IF($A87="","",IFERROR(INDEX('Station Plan'!$B$6:$B$105,MATCH($A87,'Station Plan'!$S$6:$S$105,0)),""))</f>
        <v/>
      </c>
      <c r="D87" s="10">
        <f>IF($A87="","",IFERROR(INDEX('Station Plan'!$C$6:$C$105,MATCH($A87,'Station Plan'!$S$6:$S$105,0)),""))</f>
        <v/>
      </c>
      <c r="E87" s="10">
        <f>IF($A87="","",IFERROR(INDEX('Station Plan'!$D$6:$D$105,MATCH($A87,'Station Plan'!$S$6:$S$105,0)),""))</f>
        <v/>
      </c>
      <c r="F87" s="10">
        <f>IF($A87="","",IFERROR(INDEX('Station Plan'!$E$6:$E$105,MATCH($A87,'Station Plan'!$S$6:$S$105,0)),""))</f>
        <v/>
      </c>
      <c r="G87" s="24">
        <f>IF($A87="","",IFERROR(INDEX('Station Plan'!$F$6:$F$105,MATCH($A87,'Station Plan'!$S$6:$S$105,0)),""))</f>
        <v/>
      </c>
      <c r="H87" s="24">
        <f>IF($A87="","",IFERROR(INDEX('Station Plan'!$G$6:$G$105,MATCH($A87,'Station Plan'!$S$6:$S$105,0)),""))</f>
        <v/>
      </c>
      <c r="I87" s="24">
        <f>IF($A87="","",IFERROR(INDEX('Station Plan'!$H$6:$H$105,MATCH($A87,'Station Plan'!$S$6:$S$105,0)),""))</f>
        <v/>
      </c>
      <c r="J87" s="24">
        <f>IF($A87="","",IFERROR(INDEX('Station Plan'!$I$6:$I$105,MATCH($A87,'Station Plan'!$S$6:$S$105,0)),""))</f>
        <v/>
      </c>
      <c r="K87" s="24">
        <f>IF($A87="","",IFERROR(INDEX('Station Plan'!$J$6:$J$105,MATCH($A87,'Station Plan'!$S$6:$S$105,0)),""))</f>
        <v/>
      </c>
      <c r="L87" s="24">
        <f>IF($A87="","",IFERROR(INDEX('Station Plan'!$K$6:$K$105,MATCH($A87,'Station Plan'!$S$6:$S$105,0)),""))</f>
        <v/>
      </c>
      <c r="M87" s="10">
        <f>IF($A87="","",IFERROR(INDEX('Station Plan'!$L$6:$L$105,MATCH($A87,'Station Plan'!$S$6:$S$105,0)),""))</f>
        <v/>
      </c>
      <c r="N87" s="10">
        <f>IF($A87="","",IFERROR(INDEX('Station Plan'!$M$6:$M$105,MATCH($A87,'Station Plan'!$S$6:$S$105,0)),""))</f>
        <v/>
      </c>
      <c r="O87" s="10">
        <f>IF($A87="","",IFERROR(INDEX('Station Plan'!$N$6:$N$105,MATCH($A87,'Station Plan'!$S$6:$S$105,0)),""))</f>
        <v/>
      </c>
      <c r="P87" s="10">
        <f>IF($A87="","",IFERROR(INDEX('Station Plan'!$O$6:$O$105,MATCH($A87,'Station Plan'!$S$6:$S$105,0)),""))</f>
        <v/>
      </c>
      <c r="Q87" s="10">
        <f>IF($A87="","",IFERROR(INDEX('Station Plan'!$P$6:$P$105,MATCH($A87,'Station Plan'!$S$6:$S$105,0)),""))</f>
        <v/>
      </c>
      <c r="R87" s="10">
        <f>IF($A87="","",IFERROR(INDEX('Station Plan'!$Q$6:$Q$105,MATCH($A87,'Station Plan'!$S$6:$S$105,0)),""))</f>
        <v/>
      </c>
    </row>
    <row r="88" ht="28" customHeight="1">
      <c r="A88" s="9">
        <f>IF(ROWS($A$6:A88)&lt;=COUNTIF('Station Plan'!$R$6:$R$105,"Included"),ROWS($A$6:A88),"")</f>
        <v/>
      </c>
      <c r="B88" s="9">
        <f>IF($A88="","",IFERROR(INDEX('Station Plan'!$A$6:$A$105,MATCH($A88,'Station Plan'!$S$6:$S$105,0)),""))</f>
        <v/>
      </c>
      <c r="C88" s="11">
        <f>IF($A88="","",IFERROR(INDEX('Station Plan'!$B$6:$B$105,MATCH($A88,'Station Plan'!$S$6:$S$105,0)),""))</f>
        <v/>
      </c>
      <c r="D88" s="10">
        <f>IF($A88="","",IFERROR(INDEX('Station Plan'!$C$6:$C$105,MATCH($A88,'Station Plan'!$S$6:$S$105,0)),""))</f>
        <v/>
      </c>
      <c r="E88" s="10">
        <f>IF($A88="","",IFERROR(INDEX('Station Plan'!$D$6:$D$105,MATCH($A88,'Station Plan'!$S$6:$S$105,0)),""))</f>
        <v/>
      </c>
      <c r="F88" s="10">
        <f>IF($A88="","",IFERROR(INDEX('Station Plan'!$E$6:$E$105,MATCH($A88,'Station Plan'!$S$6:$S$105,0)),""))</f>
        <v/>
      </c>
      <c r="G88" s="24">
        <f>IF($A88="","",IFERROR(INDEX('Station Plan'!$F$6:$F$105,MATCH($A88,'Station Plan'!$S$6:$S$105,0)),""))</f>
        <v/>
      </c>
      <c r="H88" s="24">
        <f>IF($A88="","",IFERROR(INDEX('Station Plan'!$G$6:$G$105,MATCH($A88,'Station Plan'!$S$6:$S$105,0)),""))</f>
        <v/>
      </c>
      <c r="I88" s="24">
        <f>IF($A88="","",IFERROR(INDEX('Station Plan'!$H$6:$H$105,MATCH($A88,'Station Plan'!$S$6:$S$105,0)),""))</f>
        <v/>
      </c>
      <c r="J88" s="24">
        <f>IF($A88="","",IFERROR(INDEX('Station Plan'!$I$6:$I$105,MATCH($A88,'Station Plan'!$S$6:$S$105,0)),""))</f>
        <v/>
      </c>
      <c r="K88" s="24">
        <f>IF($A88="","",IFERROR(INDEX('Station Plan'!$J$6:$J$105,MATCH($A88,'Station Plan'!$S$6:$S$105,0)),""))</f>
        <v/>
      </c>
      <c r="L88" s="24">
        <f>IF($A88="","",IFERROR(INDEX('Station Plan'!$K$6:$K$105,MATCH($A88,'Station Plan'!$S$6:$S$105,0)),""))</f>
        <v/>
      </c>
      <c r="M88" s="10">
        <f>IF($A88="","",IFERROR(INDEX('Station Plan'!$L$6:$L$105,MATCH($A88,'Station Plan'!$S$6:$S$105,0)),""))</f>
        <v/>
      </c>
      <c r="N88" s="10">
        <f>IF($A88="","",IFERROR(INDEX('Station Plan'!$M$6:$M$105,MATCH($A88,'Station Plan'!$S$6:$S$105,0)),""))</f>
        <v/>
      </c>
      <c r="O88" s="10">
        <f>IF($A88="","",IFERROR(INDEX('Station Plan'!$N$6:$N$105,MATCH($A88,'Station Plan'!$S$6:$S$105,0)),""))</f>
        <v/>
      </c>
      <c r="P88" s="10">
        <f>IF($A88="","",IFERROR(INDEX('Station Plan'!$O$6:$O$105,MATCH($A88,'Station Plan'!$S$6:$S$105,0)),""))</f>
        <v/>
      </c>
      <c r="Q88" s="10">
        <f>IF($A88="","",IFERROR(INDEX('Station Plan'!$P$6:$P$105,MATCH($A88,'Station Plan'!$S$6:$S$105,0)),""))</f>
        <v/>
      </c>
      <c r="R88" s="10">
        <f>IF($A88="","",IFERROR(INDEX('Station Plan'!$Q$6:$Q$105,MATCH($A88,'Station Plan'!$S$6:$S$105,0)),""))</f>
        <v/>
      </c>
    </row>
    <row r="89" ht="28" customHeight="1">
      <c r="A89" s="9">
        <f>IF(ROWS($A$6:A89)&lt;=COUNTIF('Station Plan'!$R$6:$R$105,"Included"),ROWS($A$6:A89),"")</f>
        <v/>
      </c>
      <c r="B89" s="9">
        <f>IF($A89="","",IFERROR(INDEX('Station Plan'!$A$6:$A$105,MATCH($A89,'Station Plan'!$S$6:$S$105,0)),""))</f>
        <v/>
      </c>
      <c r="C89" s="11">
        <f>IF($A89="","",IFERROR(INDEX('Station Plan'!$B$6:$B$105,MATCH($A89,'Station Plan'!$S$6:$S$105,0)),""))</f>
        <v/>
      </c>
      <c r="D89" s="10">
        <f>IF($A89="","",IFERROR(INDEX('Station Plan'!$C$6:$C$105,MATCH($A89,'Station Plan'!$S$6:$S$105,0)),""))</f>
        <v/>
      </c>
      <c r="E89" s="10">
        <f>IF($A89="","",IFERROR(INDEX('Station Plan'!$D$6:$D$105,MATCH($A89,'Station Plan'!$S$6:$S$105,0)),""))</f>
        <v/>
      </c>
      <c r="F89" s="10">
        <f>IF($A89="","",IFERROR(INDEX('Station Plan'!$E$6:$E$105,MATCH($A89,'Station Plan'!$S$6:$S$105,0)),""))</f>
        <v/>
      </c>
      <c r="G89" s="24">
        <f>IF($A89="","",IFERROR(INDEX('Station Plan'!$F$6:$F$105,MATCH($A89,'Station Plan'!$S$6:$S$105,0)),""))</f>
        <v/>
      </c>
      <c r="H89" s="24">
        <f>IF($A89="","",IFERROR(INDEX('Station Plan'!$G$6:$G$105,MATCH($A89,'Station Plan'!$S$6:$S$105,0)),""))</f>
        <v/>
      </c>
      <c r="I89" s="24">
        <f>IF($A89="","",IFERROR(INDEX('Station Plan'!$H$6:$H$105,MATCH($A89,'Station Plan'!$S$6:$S$105,0)),""))</f>
        <v/>
      </c>
      <c r="J89" s="24">
        <f>IF($A89="","",IFERROR(INDEX('Station Plan'!$I$6:$I$105,MATCH($A89,'Station Plan'!$S$6:$S$105,0)),""))</f>
        <v/>
      </c>
      <c r="K89" s="24">
        <f>IF($A89="","",IFERROR(INDEX('Station Plan'!$J$6:$J$105,MATCH($A89,'Station Plan'!$S$6:$S$105,0)),""))</f>
        <v/>
      </c>
      <c r="L89" s="24">
        <f>IF($A89="","",IFERROR(INDEX('Station Plan'!$K$6:$K$105,MATCH($A89,'Station Plan'!$S$6:$S$105,0)),""))</f>
        <v/>
      </c>
      <c r="M89" s="10">
        <f>IF($A89="","",IFERROR(INDEX('Station Plan'!$L$6:$L$105,MATCH($A89,'Station Plan'!$S$6:$S$105,0)),""))</f>
        <v/>
      </c>
      <c r="N89" s="10">
        <f>IF($A89="","",IFERROR(INDEX('Station Plan'!$M$6:$M$105,MATCH($A89,'Station Plan'!$S$6:$S$105,0)),""))</f>
        <v/>
      </c>
      <c r="O89" s="10">
        <f>IF($A89="","",IFERROR(INDEX('Station Plan'!$N$6:$N$105,MATCH($A89,'Station Plan'!$S$6:$S$105,0)),""))</f>
        <v/>
      </c>
      <c r="P89" s="10">
        <f>IF($A89="","",IFERROR(INDEX('Station Plan'!$O$6:$O$105,MATCH($A89,'Station Plan'!$S$6:$S$105,0)),""))</f>
        <v/>
      </c>
      <c r="Q89" s="10">
        <f>IF($A89="","",IFERROR(INDEX('Station Plan'!$P$6:$P$105,MATCH($A89,'Station Plan'!$S$6:$S$105,0)),""))</f>
        <v/>
      </c>
      <c r="R89" s="10">
        <f>IF($A89="","",IFERROR(INDEX('Station Plan'!$Q$6:$Q$105,MATCH($A89,'Station Plan'!$S$6:$S$105,0)),""))</f>
        <v/>
      </c>
    </row>
    <row r="90" ht="28" customHeight="1">
      <c r="A90" s="9">
        <f>IF(ROWS($A$6:A90)&lt;=COUNTIF('Station Plan'!$R$6:$R$105,"Included"),ROWS($A$6:A90),"")</f>
        <v/>
      </c>
      <c r="B90" s="9">
        <f>IF($A90="","",IFERROR(INDEX('Station Plan'!$A$6:$A$105,MATCH($A90,'Station Plan'!$S$6:$S$105,0)),""))</f>
        <v/>
      </c>
      <c r="C90" s="11">
        <f>IF($A90="","",IFERROR(INDEX('Station Plan'!$B$6:$B$105,MATCH($A90,'Station Plan'!$S$6:$S$105,0)),""))</f>
        <v/>
      </c>
      <c r="D90" s="10">
        <f>IF($A90="","",IFERROR(INDEX('Station Plan'!$C$6:$C$105,MATCH($A90,'Station Plan'!$S$6:$S$105,0)),""))</f>
        <v/>
      </c>
      <c r="E90" s="10">
        <f>IF($A90="","",IFERROR(INDEX('Station Plan'!$D$6:$D$105,MATCH($A90,'Station Plan'!$S$6:$S$105,0)),""))</f>
        <v/>
      </c>
      <c r="F90" s="10">
        <f>IF($A90="","",IFERROR(INDEX('Station Plan'!$E$6:$E$105,MATCH($A90,'Station Plan'!$S$6:$S$105,0)),""))</f>
        <v/>
      </c>
      <c r="G90" s="24">
        <f>IF($A90="","",IFERROR(INDEX('Station Plan'!$F$6:$F$105,MATCH($A90,'Station Plan'!$S$6:$S$105,0)),""))</f>
        <v/>
      </c>
      <c r="H90" s="24">
        <f>IF($A90="","",IFERROR(INDEX('Station Plan'!$G$6:$G$105,MATCH($A90,'Station Plan'!$S$6:$S$105,0)),""))</f>
        <v/>
      </c>
      <c r="I90" s="24">
        <f>IF($A90="","",IFERROR(INDEX('Station Plan'!$H$6:$H$105,MATCH($A90,'Station Plan'!$S$6:$S$105,0)),""))</f>
        <v/>
      </c>
      <c r="J90" s="24">
        <f>IF($A90="","",IFERROR(INDEX('Station Plan'!$I$6:$I$105,MATCH($A90,'Station Plan'!$S$6:$S$105,0)),""))</f>
        <v/>
      </c>
      <c r="K90" s="24">
        <f>IF($A90="","",IFERROR(INDEX('Station Plan'!$J$6:$J$105,MATCH($A90,'Station Plan'!$S$6:$S$105,0)),""))</f>
        <v/>
      </c>
      <c r="L90" s="24">
        <f>IF($A90="","",IFERROR(INDEX('Station Plan'!$K$6:$K$105,MATCH($A90,'Station Plan'!$S$6:$S$105,0)),""))</f>
        <v/>
      </c>
      <c r="M90" s="10">
        <f>IF($A90="","",IFERROR(INDEX('Station Plan'!$L$6:$L$105,MATCH($A90,'Station Plan'!$S$6:$S$105,0)),""))</f>
        <v/>
      </c>
      <c r="N90" s="10">
        <f>IF($A90="","",IFERROR(INDEX('Station Plan'!$M$6:$M$105,MATCH($A90,'Station Plan'!$S$6:$S$105,0)),""))</f>
        <v/>
      </c>
      <c r="O90" s="10">
        <f>IF($A90="","",IFERROR(INDEX('Station Plan'!$N$6:$N$105,MATCH($A90,'Station Plan'!$S$6:$S$105,0)),""))</f>
        <v/>
      </c>
      <c r="P90" s="10">
        <f>IF($A90="","",IFERROR(INDEX('Station Plan'!$O$6:$O$105,MATCH($A90,'Station Plan'!$S$6:$S$105,0)),""))</f>
        <v/>
      </c>
      <c r="Q90" s="10">
        <f>IF($A90="","",IFERROR(INDEX('Station Plan'!$P$6:$P$105,MATCH($A90,'Station Plan'!$S$6:$S$105,0)),""))</f>
        <v/>
      </c>
      <c r="R90" s="10">
        <f>IF($A90="","",IFERROR(INDEX('Station Plan'!$Q$6:$Q$105,MATCH($A90,'Station Plan'!$S$6:$S$105,0)),""))</f>
        <v/>
      </c>
    </row>
    <row r="91" ht="28" customHeight="1">
      <c r="A91" s="9">
        <f>IF(ROWS($A$6:A91)&lt;=COUNTIF('Station Plan'!$R$6:$R$105,"Included"),ROWS($A$6:A91),"")</f>
        <v/>
      </c>
      <c r="B91" s="9">
        <f>IF($A91="","",IFERROR(INDEX('Station Plan'!$A$6:$A$105,MATCH($A91,'Station Plan'!$S$6:$S$105,0)),""))</f>
        <v/>
      </c>
      <c r="C91" s="11">
        <f>IF($A91="","",IFERROR(INDEX('Station Plan'!$B$6:$B$105,MATCH($A91,'Station Plan'!$S$6:$S$105,0)),""))</f>
        <v/>
      </c>
      <c r="D91" s="10">
        <f>IF($A91="","",IFERROR(INDEX('Station Plan'!$C$6:$C$105,MATCH($A91,'Station Plan'!$S$6:$S$105,0)),""))</f>
        <v/>
      </c>
      <c r="E91" s="10">
        <f>IF($A91="","",IFERROR(INDEX('Station Plan'!$D$6:$D$105,MATCH($A91,'Station Plan'!$S$6:$S$105,0)),""))</f>
        <v/>
      </c>
      <c r="F91" s="10">
        <f>IF($A91="","",IFERROR(INDEX('Station Plan'!$E$6:$E$105,MATCH($A91,'Station Plan'!$S$6:$S$105,0)),""))</f>
        <v/>
      </c>
      <c r="G91" s="24">
        <f>IF($A91="","",IFERROR(INDEX('Station Plan'!$F$6:$F$105,MATCH($A91,'Station Plan'!$S$6:$S$105,0)),""))</f>
        <v/>
      </c>
      <c r="H91" s="24">
        <f>IF($A91="","",IFERROR(INDEX('Station Plan'!$G$6:$G$105,MATCH($A91,'Station Plan'!$S$6:$S$105,0)),""))</f>
        <v/>
      </c>
      <c r="I91" s="24">
        <f>IF($A91="","",IFERROR(INDEX('Station Plan'!$H$6:$H$105,MATCH($A91,'Station Plan'!$S$6:$S$105,0)),""))</f>
        <v/>
      </c>
      <c r="J91" s="24">
        <f>IF($A91="","",IFERROR(INDEX('Station Plan'!$I$6:$I$105,MATCH($A91,'Station Plan'!$S$6:$S$105,0)),""))</f>
        <v/>
      </c>
      <c r="K91" s="24">
        <f>IF($A91="","",IFERROR(INDEX('Station Plan'!$J$6:$J$105,MATCH($A91,'Station Plan'!$S$6:$S$105,0)),""))</f>
        <v/>
      </c>
      <c r="L91" s="24">
        <f>IF($A91="","",IFERROR(INDEX('Station Plan'!$K$6:$K$105,MATCH($A91,'Station Plan'!$S$6:$S$105,0)),""))</f>
        <v/>
      </c>
      <c r="M91" s="10">
        <f>IF($A91="","",IFERROR(INDEX('Station Plan'!$L$6:$L$105,MATCH($A91,'Station Plan'!$S$6:$S$105,0)),""))</f>
        <v/>
      </c>
      <c r="N91" s="10">
        <f>IF($A91="","",IFERROR(INDEX('Station Plan'!$M$6:$M$105,MATCH($A91,'Station Plan'!$S$6:$S$105,0)),""))</f>
        <v/>
      </c>
      <c r="O91" s="10">
        <f>IF($A91="","",IFERROR(INDEX('Station Plan'!$N$6:$N$105,MATCH($A91,'Station Plan'!$S$6:$S$105,0)),""))</f>
        <v/>
      </c>
      <c r="P91" s="10">
        <f>IF($A91="","",IFERROR(INDEX('Station Plan'!$O$6:$O$105,MATCH($A91,'Station Plan'!$S$6:$S$105,0)),""))</f>
        <v/>
      </c>
      <c r="Q91" s="10">
        <f>IF($A91="","",IFERROR(INDEX('Station Plan'!$P$6:$P$105,MATCH($A91,'Station Plan'!$S$6:$S$105,0)),""))</f>
        <v/>
      </c>
      <c r="R91" s="10">
        <f>IF($A91="","",IFERROR(INDEX('Station Plan'!$Q$6:$Q$105,MATCH($A91,'Station Plan'!$S$6:$S$105,0)),""))</f>
        <v/>
      </c>
    </row>
    <row r="92" ht="28" customHeight="1">
      <c r="A92" s="9">
        <f>IF(ROWS($A$6:A92)&lt;=COUNTIF('Station Plan'!$R$6:$R$105,"Included"),ROWS($A$6:A92),"")</f>
        <v/>
      </c>
      <c r="B92" s="9">
        <f>IF($A92="","",IFERROR(INDEX('Station Plan'!$A$6:$A$105,MATCH($A92,'Station Plan'!$S$6:$S$105,0)),""))</f>
        <v/>
      </c>
      <c r="C92" s="11">
        <f>IF($A92="","",IFERROR(INDEX('Station Plan'!$B$6:$B$105,MATCH($A92,'Station Plan'!$S$6:$S$105,0)),""))</f>
        <v/>
      </c>
      <c r="D92" s="10">
        <f>IF($A92="","",IFERROR(INDEX('Station Plan'!$C$6:$C$105,MATCH($A92,'Station Plan'!$S$6:$S$105,0)),""))</f>
        <v/>
      </c>
      <c r="E92" s="10">
        <f>IF($A92="","",IFERROR(INDEX('Station Plan'!$D$6:$D$105,MATCH($A92,'Station Plan'!$S$6:$S$105,0)),""))</f>
        <v/>
      </c>
      <c r="F92" s="10">
        <f>IF($A92="","",IFERROR(INDEX('Station Plan'!$E$6:$E$105,MATCH($A92,'Station Plan'!$S$6:$S$105,0)),""))</f>
        <v/>
      </c>
      <c r="G92" s="24">
        <f>IF($A92="","",IFERROR(INDEX('Station Plan'!$F$6:$F$105,MATCH($A92,'Station Plan'!$S$6:$S$105,0)),""))</f>
        <v/>
      </c>
      <c r="H92" s="24">
        <f>IF($A92="","",IFERROR(INDEX('Station Plan'!$G$6:$G$105,MATCH($A92,'Station Plan'!$S$6:$S$105,0)),""))</f>
        <v/>
      </c>
      <c r="I92" s="24">
        <f>IF($A92="","",IFERROR(INDEX('Station Plan'!$H$6:$H$105,MATCH($A92,'Station Plan'!$S$6:$S$105,0)),""))</f>
        <v/>
      </c>
      <c r="J92" s="24">
        <f>IF($A92="","",IFERROR(INDEX('Station Plan'!$I$6:$I$105,MATCH($A92,'Station Plan'!$S$6:$S$105,0)),""))</f>
        <v/>
      </c>
      <c r="K92" s="24">
        <f>IF($A92="","",IFERROR(INDEX('Station Plan'!$J$6:$J$105,MATCH($A92,'Station Plan'!$S$6:$S$105,0)),""))</f>
        <v/>
      </c>
      <c r="L92" s="24">
        <f>IF($A92="","",IFERROR(INDEX('Station Plan'!$K$6:$K$105,MATCH($A92,'Station Plan'!$S$6:$S$105,0)),""))</f>
        <v/>
      </c>
      <c r="M92" s="10">
        <f>IF($A92="","",IFERROR(INDEX('Station Plan'!$L$6:$L$105,MATCH($A92,'Station Plan'!$S$6:$S$105,0)),""))</f>
        <v/>
      </c>
      <c r="N92" s="10">
        <f>IF($A92="","",IFERROR(INDEX('Station Plan'!$M$6:$M$105,MATCH($A92,'Station Plan'!$S$6:$S$105,0)),""))</f>
        <v/>
      </c>
      <c r="O92" s="10">
        <f>IF($A92="","",IFERROR(INDEX('Station Plan'!$N$6:$N$105,MATCH($A92,'Station Plan'!$S$6:$S$105,0)),""))</f>
        <v/>
      </c>
      <c r="P92" s="10">
        <f>IF($A92="","",IFERROR(INDEX('Station Plan'!$O$6:$O$105,MATCH($A92,'Station Plan'!$S$6:$S$105,0)),""))</f>
        <v/>
      </c>
      <c r="Q92" s="10">
        <f>IF($A92="","",IFERROR(INDEX('Station Plan'!$P$6:$P$105,MATCH($A92,'Station Plan'!$S$6:$S$105,0)),""))</f>
        <v/>
      </c>
      <c r="R92" s="10">
        <f>IF($A92="","",IFERROR(INDEX('Station Plan'!$Q$6:$Q$105,MATCH($A92,'Station Plan'!$S$6:$S$105,0)),""))</f>
        <v/>
      </c>
    </row>
    <row r="93" ht="28" customHeight="1">
      <c r="A93" s="9">
        <f>IF(ROWS($A$6:A93)&lt;=COUNTIF('Station Plan'!$R$6:$R$105,"Included"),ROWS($A$6:A93),"")</f>
        <v/>
      </c>
      <c r="B93" s="9">
        <f>IF($A93="","",IFERROR(INDEX('Station Plan'!$A$6:$A$105,MATCH($A93,'Station Plan'!$S$6:$S$105,0)),""))</f>
        <v/>
      </c>
      <c r="C93" s="11">
        <f>IF($A93="","",IFERROR(INDEX('Station Plan'!$B$6:$B$105,MATCH($A93,'Station Plan'!$S$6:$S$105,0)),""))</f>
        <v/>
      </c>
      <c r="D93" s="10">
        <f>IF($A93="","",IFERROR(INDEX('Station Plan'!$C$6:$C$105,MATCH($A93,'Station Plan'!$S$6:$S$105,0)),""))</f>
        <v/>
      </c>
      <c r="E93" s="10">
        <f>IF($A93="","",IFERROR(INDEX('Station Plan'!$D$6:$D$105,MATCH($A93,'Station Plan'!$S$6:$S$105,0)),""))</f>
        <v/>
      </c>
      <c r="F93" s="10">
        <f>IF($A93="","",IFERROR(INDEX('Station Plan'!$E$6:$E$105,MATCH($A93,'Station Plan'!$S$6:$S$105,0)),""))</f>
        <v/>
      </c>
      <c r="G93" s="24">
        <f>IF($A93="","",IFERROR(INDEX('Station Plan'!$F$6:$F$105,MATCH($A93,'Station Plan'!$S$6:$S$105,0)),""))</f>
        <v/>
      </c>
      <c r="H93" s="24">
        <f>IF($A93="","",IFERROR(INDEX('Station Plan'!$G$6:$G$105,MATCH($A93,'Station Plan'!$S$6:$S$105,0)),""))</f>
        <v/>
      </c>
      <c r="I93" s="24">
        <f>IF($A93="","",IFERROR(INDEX('Station Plan'!$H$6:$H$105,MATCH($A93,'Station Plan'!$S$6:$S$105,0)),""))</f>
        <v/>
      </c>
      <c r="J93" s="24">
        <f>IF($A93="","",IFERROR(INDEX('Station Plan'!$I$6:$I$105,MATCH($A93,'Station Plan'!$S$6:$S$105,0)),""))</f>
        <v/>
      </c>
      <c r="K93" s="24">
        <f>IF($A93="","",IFERROR(INDEX('Station Plan'!$J$6:$J$105,MATCH($A93,'Station Plan'!$S$6:$S$105,0)),""))</f>
        <v/>
      </c>
      <c r="L93" s="24">
        <f>IF($A93="","",IFERROR(INDEX('Station Plan'!$K$6:$K$105,MATCH($A93,'Station Plan'!$S$6:$S$105,0)),""))</f>
        <v/>
      </c>
      <c r="M93" s="10">
        <f>IF($A93="","",IFERROR(INDEX('Station Plan'!$L$6:$L$105,MATCH($A93,'Station Plan'!$S$6:$S$105,0)),""))</f>
        <v/>
      </c>
      <c r="N93" s="10">
        <f>IF($A93="","",IFERROR(INDEX('Station Plan'!$M$6:$M$105,MATCH($A93,'Station Plan'!$S$6:$S$105,0)),""))</f>
        <v/>
      </c>
      <c r="O93" s="10">
        <f>IF($A93="","",IFERROR(INDEX('Station Plan'!$N$6:$N$105,MATCH($A93,'Station Plan'!$S$6:$S$105,0)),""))</f>
        <v/>
      </c>
      <c r="P93" s="10">
        <f>IF($A93="","",IFERROR(INDEX('Station Plan'!$O$6:$O$105,MATCH($A93,'Station Plan'!$S$6:$S$105,0)),""))</f>
        <v/>
      </c>
      <c r="Q93" s="10">
        <f>IF($A93="","",IFERROR(INDEX('Station Plan'!$P$6:$P$105,MATCH($A93,'Station Plan'!$S$6:$S$105,0)),""))</f>
        <v/>
      </c>
      <c r="R93" s="10">
        <f>IF($A93="","",IFERROR(INDEX('Station Plan'!$Q$6:$Q$105,MATCH($A93,'Station Plan'!$S$6:$S$105,0)),""))</f>
        <v/>
      </c>
    </row>
    <row r="94" ht="28" customHeight="1">
      <c r="A94" s="9">
        <f>IF(ROWS($A$6:A94)&lt;=COUNTIF('Station Plan'!$R$6:$R$105,"Included"),ROWS($A$6:A94),"")</f>
        <v/>
      </c>
      <c r="B94" s="9">
        <f>IF($A94="","",IFERROR(INDEX('Station Plan'!$A$6:$A$105,MATCH($A94,'Station Plan'!$S$6:$S$105,0)),""))</f>
        <v/>
      </c>
      <c r="C94" s="11">
        <f>IF($A94="","",IFERROR(INDEX('Station Plan'!$B$6:$B$105,MATCH($A94,'Station Plan'!$S$6:$S$105,0)),""))</f>
        <v/>
      </c>
      <c r="D94" s="10">
        <f>IF($A94="","",IFERROR(INDEX('Station Plan'!$C$6:$C$105,MATCH($A94,'Station Plan'!$S$6:$S$105,0)),""))</f>
        <v/>
      </c>
      <c r="E94" s="10">
        <f>IF($A94="","",IFERROR(INDEX('Station Plan'!$D$6:$D$105,MATCH($A94,'Station Plan'!$S$6:$S$105,0)),""))</f>
        <v/>
      </c>
      <c r="F94" s="10">
        <f>IF($A94="","",IFERROR(INDEX('Station Plan'!$E$6:$E$105,MATCH($A94,'Station Plan'!$S$6:$S$105,0)),""))</f>
        <v/>
      </c>
      <c r="G94" s="24">
        <f>IF($A94="","",IFERROR(INDEX('Station Plan'!$F$6:$F$105,MATCH($A94,'Station Plan'!$S$6:$S$105,0)),""))</f>
        <v/>
      </c>
      <c r="H94" s="24">
        <f>IF($A94="","",IFERROR(INDEX('Station Plan'!$G$6:$G$105,MATCH($A94,'Station Plan'!$S$6:$S$105,0)),""))</f>
        <v/>
      </c>
      <c r="I94" s="24">
        <f>IF($A94="","",IFERROR(INDEX('Station Plan'!$H$6:$H$105,MATCH($A94,'Station Plan'!$S$6:$S$105,0)),""))</f>
        <v/>
      </c>
      <c r="J94" s="24">
        <f>IF($A94="","",IFERROR(INDEX('Station Plan'!$I$6:$I$105,MATCH($A94,'Station Plan'!$S$6:$S$105,0)),""))</f>
        <v/>
      </c>
      <c r="K94" s="24">
        <f>IF($A94="","",IFERROR(INDEX('Station Plan'!$J$6:$J$105,MATCH($A94,'Station Plan'!$S$6:$S$105,0)),""))</f>
        <v/>
      </c>
      <c r="L94" s="24">
        <f>IF($A94="","",IFERROR(INDEX('Station Plan'!$K$6:$K$105,MATCH($A94,'Station Plan'!$S$6:$S$105,0)),""))</f>
        <v/>
      </c>
      <c r="M94" s="10">
        <f>IF($A94="","",IFERROR(INDEX('Station Plan'!$L$6:$L$105,MATCH($A94,'Station Plan'!$S$6:$S$105,0)),""))</f>
        <v/>
      </c>
      <c r="N94" s="10">
        <f>IF($A94="","",IFERROR(INDEX('Station Plan'!$M$6:$M$105,MATCH($A94,'Station Plan'!$S$6:$S$105,0)),""))</f>
        <v/>
      </c>
      <c r="O94" s="10">
        <f>IF($A94="","",IFERROR(INDEX('Station Plan'!$N$6:$N$105,MATCH($A94,'Station Plan'!$S$6:$S$105,0)),""))</f>
        <v/>
      </c>
      <c r="P94" s="10">
        <f>IF($A94="","",IFERROR(INDEX('Station Plan'!$O$6:$O$105,MATCH($A94,'Station Plan'!$S$6:$S$105,0)),""))</f>
        <v/>
      </c>
      <c r="Q94" s="10">
        <f>IF($A94="","",IFERROR(INDEX('Station Plan'!$P$6:$P$105,MATCH($A94,'Station Plan'!$S$6:$S$105,0)),""))</f>
        <v/>
      </c>
      <c r="R94" s="10">
        <f>IF($A94="","",IFERROR(INDEX('Station Plan'!$Q$6:$Q$105,MATCH($A94,'Station Plan'!$S$6:$S$105,0)),""))</f>
        <v/>
      </c>
    </row>
    <row r="95" ht="28" customHeight="1">
      <c r="A95" s="9">
        <f>IF(ROWS($A$6:A95)&lt;=COUNTIF('Station Plan'!$R$6:$R$105,"Included"),ROWS($A$6:A95),"")</f>
        <v/>
      </c>
      <c r="B95" s="9">
        <f>IF($A95="","",IFERROR(INDEX('Station Plan'!$A$6:$A$105,MATCH($A95,'Station Plan'!$S$6:$S$105,0)),""))</f>
        <v/>
      </c>
      <c r="C95" s="11">
        <f>IF($A95="","",IFERROR(INDEX('Station Plan'!$B$6:$B$105,MATCH($A95,'Station Plan'!$S$6:$S$105,0)),""))</f>
        <v/>
      </c>
      <c r="D95" s="10">
        <f>IF($A95="","",IFERROR(INDEX('Station Plan'!$C$6:$C$105,MATCH($A95,'Station Plan'!$S$6:$S$105,0)),""))</f>
        <v/>
      </c>
      <c r="E95" s="10">
        <f>IF($A95="","",IFERROR(INDEX('Station Plan'!$D$6:$D$105,MATCH($A95,'Station Plan'!$S$6:$S$105,0)),""))</f>
        <v/>
      </c>
      <c r="F95" s="10">
        <f>IF($A95="","",IFERROR(INDEX('Station Plan'!$E$6:$E$105,MATCH($A95,'Station Plan'!$S$6:$S$105,0)),""))</f>
        <v/>
      </c>
      <c r="G95" s="24">
        <f>IF($A95="","",IFERROR(INDEX('Station Plan'!$F$6:$F$105,MATCH($A95,'Station Plan'!$S$6:$S$105,0)),""))</f>
        <v/>
      </c>
      <c r="H95" s="24">
        <f>IF($A95="","",IFERROR(INDEX('Station Plan'!$G$6:$G$105,MATCH($A95,'Station Plan'!$S$6:$S$105,0)),""))</f>
        <v/>
      </c>
      <c r="I95" s="24">
        <f>IF($A95="","",IFERROR(INDEX('Station Plan'!$H$6:$H$105,MATCH($A95,'Station Plan'!$S$6:$S$105,0)),""))</f>
        <v/>
      </c>
      <c r="J95" s="24">
        <f>IF($A95="","",IFERROR(INDEX('Station Plan'!$I$6:$I$105,MATCH($A95,'Station Plan'!$S$6:$S$105,0)),""))</f>
        <v/>
      </c>
      <c r="K95" s="24">
        <f>IF($A95="","",IFERROR(INDEX('Station Plan'!$J$6:$J$105,MATCH($A95,'Station Plan'!$S$6:$S$105,0)),""))</f>
        <v/>
      </c>
      <c r="L95" s="24">
        <f>IF($A95="","",IFERROR(INDEX('Station Plan'!$K$6:$K$105,MATCH($A95,'Station Plan'!$S$6:$S$105,0)),""))</f>
        <v/>
      </c>
      <c r="M95" s="10">
        <f>IF($A95="","",IFERROR(INDEX('Station Plan'!$L$6:$L$105,MATCH($A95,'Station Plan'!$S$6:$S$105,0)),""))</f>
        <v/>
      </c>
      <c r="N95" s="10">
        <f>IF($A95="","",IFERROR(INDEX('Station Plan'!$M$6:$M$105,MATCH($A95,'Station Plan'!$S$6:$S$105,0)),""))</f>
        <v/>
      </c>
      <c r="O95" s="10">
        <f>IF($A95="","",IFERROR(INDEX('Station Plan'!$N$6:$N$105,MATCH($A95,'Station Plan'!$S$6:$S$105,0)),""))</f>
        <v/>
      </c>
      <c r="P95" s="10">
        <f>IF($A95="","",IFERROR(INDEX('Station Plan'!$O$6:$O$105,MATCH($A95,'Station Plan'!$S$6:$S$105,0)),""))</f>
        <v/>
      </c>
      <c r="Q95" s="10">
        <f>IF($A95="","",IFERROR(INDEX('Station Plan'!$P$6:$P$105,MATCH($A95,'Station Plan'!$S$6:$S$105,0)),""))</f>
        <v/>
      </c>
      <c r="R95" s="10">
        <f>IF($A95="","",IFERROR(INDEX('Station Plan'!$Q$6:$Q$105,MATCH($A95,'Station Plan'!$S$6:$S$105,0)),""))</f>
        <v/>
      </c>
    </row>
    <row r="96" ht="28" customHeight="1">
      <c r="A96" s="9">
        <f>IF(ROWS($A$6:A96)&lt;=COUNTIF('Station Plan'!$R$6:$R$105,"Included"),ROWS($A$6:A96),"")</f>
        <v/>
      </c>
      <c r="B96" s="9">
        <f>IF($A96="","",IFERROR(INDEX('Station Plan'!$A$6:$A$105,MATCH($A96,'Station Plan'!$S$6:$S$105,0)),""))</f>
        <v/>
      </c>
      <c r="C96" s="11">
        <f>IF($A96="","",IFERROR(INDEX('Station Plan'!$B$6:$B$105,MATCH($A96,'Station Plan'!$S$6:$S$105,0)),""))</f>
        <v/>
      </c>
      <c r="D96" s="10">
        <f>IF($A96="","",IFERROR(INDEX('Station Plan'!$C$6:$C$105,MATCH($A96,'Station Plan'!$S$6:$S$105,0)),""))</f>
        <v/>
      </c>
      <c r="E96" s="10">
        <f>IF($A96="","",IFERROR(INDEX('Station Plan'!$D$6:$D$105,MATCH($A96,'Station Plan'!$S$6:$S$105,0)),""))</f>
        <v/>
      </c>
      <c r="F96" s="10">
        <f>IF($A96="","",IFERROR(INDEX('Station Plan'!$E$6:$E$105,MATCH($A96,'Station Plan'!$S$6:$S$105,0)),""))</f>
        <v/>
      </c>
      <c r="G96" s="24">
        <f>IF($A96="","",IFERROR(INDEX('Station Plan'!$F$6:$F$105,MATCH($A96,'Station Plan'!$S$6:$S$105,0)),""))</f>
        <v/>
      </c>
      <c r="H96" s="24">
        <f>IF($A96="","",IFERROR(INDEX('Station Plan'!$G$6:$G$105,MATCH($A96,'Station Plan'!$S$6:$S$105,0)),""))</f>
        <v/>
      </c>
      <c r="I96" s="24">
        <f>IF($A96="","",IFERROR(INDEX('Station Plan'!$H$6:$H$105,MATCH($A96,'Station Plan'!$S$6:$S$105,0)),""))</f>
        <v/>
      </c>
      <c r="J96" s="24">
        <f>IF($A96="","",IFERROR(INDEX('Station Plan'!$I$6:$I$105,MATCH($A96,'Station Plan'!$S$6:$S$105,0)),""))</f>
        <v/>
      </c>
      <c r="K96" s="24">
        <f>IF($A96="","",IFERROR(INDEX('Station Plan'!$J$6:$J$105,MATCH($A96,'Station Plan'!$S$6:$S$105,0)),""))</f>
        <v/>
      </c>
      <c r="L96" s="24">
        <f>IF($A96="","",IFERROR(INDEX('Station Plan'!$K$6:$K$105,MATCH($A96,'Station Plan'!$S$6:$S$105,0)),""))</f>
        <v/>
      </c>
      <c r="M96" s="10">
        <f>IF($A96="","",IFERROR(INDEX('Station Plan'!$L$6:$L$105,MATCH($A96,'Station Plan'!$S$6:$S$105,0)),""))</f>
        <v/>
      </c>
      <c r="N96" s="10">
        <f>IF($A96="","",IFERROR(INDEX('Station Plan'!$M$6:$M$105,MATCH($A96,'Station Plan'!$S$6:$S$105,0)),""))</f>
        <v/>
      </c>
      <c r="O96" s="10">
        <f>IF($A96="","",IFERROR(INDEX('Station Plan'!$N$6:$N$105,MATCH($A96,'Station Plan'!$S$6:$S$105,0)),""))</f>
        <v/>
      </c>
      <c r="P96" s="10">
        <f>IF($A96="","",IFERROR(INDEX('Station Plan'!$O$6:$O$105,MATCH($A96,'Station Plan'!$S$6:$S$105,0)),""))</f>
        <v/>
      </c>
      <c r="Q96" s="10">
        <f>IF($A96="","",IFERROR(INDEX('Station Plan'!$P$6:$P$105,MATCH($A96,'Station Plan'!$S$6:$S$105,0)),""))</f>
        <v/>
      </c>
      <c r="R96" s="10">
        <f>IF($A96="","",IFERROR(INDEX('Station Plan'!$Q$6:$Q$105,MATCH($A96,'Station Plan'!$S$6:$S$105,0)),""))</f>
        <v/>
      </c>
    </row>
    <row r="97" ht="28" customHeight="1">
      <c r="A97" s="9">
        <f>IF(ROWS($A$6:A97)&lt;=COUNTIF('Station Plan'!$R$6:$R$105,"Included"),ROWS($A$6:A97),"")</f>
        <v/>
      </c>
      <c r="B97" s="9">
        <f>IF($A97="","",IFERROR(INDEX('Station Plan'!$A$6:$A$105,MATCH($A97,'Station Plan'!$S$6:$S$105,0)),""))</f>
        <v/>
      </c>
      <c r="C97" s="11">
        <f>IF($A97="","",IFERROR(INDEX('Station Plan'!$B$6:$B$105,MATCH($A97,'Station Plan'!$S$6:$S$105,0)),""))</f>
        <v/>
      </c>
      <c r="D97" s="10">
        <f>IF($A97="","",IFERROR(INDEX('Station Plan'!$C$6:$C$105,MATCH($A97,'Station Plan'!$S$6:$S$105,0)),""))</f>
        <v/>
      </c>
      <c r="E97" s="10">
        <f>IF($A97="","",IFERROR(INDEX('Station Plan'!$D$6:$D$105,MATCH($A97,'Station Plan'!$S$6:$S$105,0)),""))</f>
        <v/>
      </c>
      <c r="F97" s="10">
        <f>IF($A97="","",IFERROR(INDEX('Station Plan'!$E$6:$E$105,MATCH($A97,'Station Plan'!$S$6:$S$105,0)),""))</f>
        <v/>
      </c>
      <c r="G97" s="24">
        <f>IF($A97="","",IFERROR(INDEX('Station Plan'!$F$6:$F$105,MATCH($A97,'Station Plan'!$S$6:$S$105,0)),""))</f>
        <v/>
      </c>
      <c r="H97" s="24">
        <f>IF($A97="","",IFERROR(INDEX('Station Plan'!$G$6:$G$105,MATCH($A97,'Station Plan'!$S$6:$S$105,0)),""))</f>
        <v/>
      </c>
      <c r="I97" s="24">
        <f>IF($A97="","",IFERROR(INDEX('Station Plan'!$H$6:$H$105,MATCH($A97,'Station Plan'!$S$6:$S$105,0)),""))</f>
        <v/>
      </c>
      <c r="J97" s="24">
        <f>IF($A97="","",IFERROR(INDEX('Station Plan'!$I$6:$I$105,MATCH($A97,'Station Plan'!$S$6:$S$105,0)),""))</f>
        <v/>
      </c>
      <c r="K97" s="24">
        <f>IF($A97="","",IFERROR(INDEX('Station Plan'!$J$6:$J$105,MATCH($A97,'Station Plan'!$S$6:$S$105,0)),""))</f>
        <v/>
      </c>
      <c r="L97" s="24">
        <f>IF($A97="","",IFERROR(INDEX('Station Plan'!$K$6:$K$105,MATCH($A97,'Station Plan'!$S$6:$S$105,0)),""))</f>
        <v/>
      </c>
      <c r="M97" s="10">
        <f>IF($A97="","",IFERROR(INDEX('Station Plan'!$L$6:$L$105,MATCH($A97,'Station Plan'!$S$6:$S$105,0)),""))</f>
        <v/>
      </c>
      <c r="N97" s="10">
        <f>IF($A97="","",IFERROR(INDEX('Station Plan'!$M$6:$M$105,MATCH($A97,'Station Plan'!$S$6:$S$105,0)),""))</f>
        <v/>
      </c>
      <c r="O97" s="10">
        <f>IF($A97="","",IFERROR(INDEX('Station Plan'!$N$6:$N$105,MATCH($A97,'Station Plan'!$S$6:$S$105,0)),""))</f>
        <v/>
      </c>
      <c r="P97" s="10">
        <f>IF($A97="","",IFERROR(INDEX('Station Plan'!$O$6:$O$105,MATCH($A97,'Station Plan'!$S$6:$S$105,0)),""))</f>
        <v/>
      </c>
      <c r="Q97" s="10">
        <f>IF($A97="","",IFERROR(INDEX('Station Plan'!$P$6:$P$105,MATCH($A97,'Station Plan'!$S$6:$S$105,0)),""))</f>
        <v/>
      </c>
      <c r="R97" s="10">
        <f>IF($A97="","",IFERROR(INDEX('Station Plan'!$Q$6:$Q$105,MATCH($A97,'Station Plan'!$S$6:$S$105,0)),""))</f>
        <v/>
      </c>
    </row>
    <row r="98" ht="28" customHeight="1">
      <c r="A98" s="9">
        <f>IF(ROWS($A$6:A98)&lt;=COUNTIF('Station Plan'!$R$6:$R$105,"Included"),ROWS($A$6:A98),"")</f>
        <v/>
      </c>
      <c r="B98" s="9">
        <f>IF($A98="","",IFERROR(INDEX('Station Plan'!$A$6:$A$105,MATCH($A98,'Station Plan'!$S$6:$S$105,0)),""))</f>
        <v/>
      </c>
      <c r="C98" s="11">
        <f>IF($A98="","",IFERROR(INDEX('Station Plan'!$B$6:$B$105,MATCH($A98,'Station Plan'!$S$6:$S$105,0)),""))</f>
        <v/>
      </c>
      <c r="D98" s="10">
        <f>IF($A98="","",IFERROR(INDEX('Station Plan'!$C$6:$C$105,MATCH($A98,'Station Plan'!$S$6:$S$105,0)),""))</f>
        <v/>
      </c>
      <c r="E98" s="10">
        <f>IF($A98="","",IFERROR(INDEX('Station Plan'!$D$6:$D$105,MATCH($A98,'Station Plan'!$S$6:$S$105,0)),""))</f>
        <v/>
      </c>
      <c r="F98" s="10">
        <f>IF($A98="","",IFERROR(INDEX('Station Plan'!$E$6:$E$105,MATCH($A98,'Station Plan'!$S$6:$S$105,0)),""))</f>
        <v/>
      </c>
      <c r="G98" s="24">
        <f>IF($A98="","",IFERROR(INDEX('Station Plan'!$F$6:$F$105,MATCH($A98,'Station Plan'!$S$6:$S$105,0)),""))</f>
        <v/>
      </c>
      <c r="H98" s="24">
        <f>IF($A98="","",IFERROR(INDEX('Station Plan'!$G$6:$G$105,MATCH($A98,'Station Plan'!$S$6:$S$105,0)),""))</f>
        <v/>
      </c>
      <c r="I98" s="24">
        <f>IF($A98="","",IFERROR(INDEX('Station Plan'!$H$6:$H$105,MATCH($A98,'Station Plan'!$S$6:$S$105,0)),""))</f>
        <v/>
      </c>
      <c r="J98" s="24">
        <f>IF($A98="","",IFERROR(INDEX('Station Plan'!$I$6:$I$105,MATCH($A98,'Station Plan'!$S$6:$S$105,0)),""))</f>
        <v/>
      </c>
      <c r="K98" s="24">
        <f>IF($A98="","",IFERROR(INDEX('Station Plan'!$J$6:$J$105,MATCH($A98,'Station Plan'!$S$6:$S$105,0)),""))</f>
        <v/>
      </c>
      <c r="L98" s="24">
        <f>IF($A98="","",IFERROR(INDEX('Station Plan'!$K$6:$K$105,MATCH($A98,'Station Plan'!$S$6:$S$105,0)),""))</f>
        <v/>
      </c>
      <c r="M98" s="10">
        <f>IF($A98="","",IFERROR(INDEX('Station Plan'!$L$6:$L$105,MATCH($A98,'Station Plan'!$S$6:$S$105,0)),""))</f>
        <v/>
      </c>
      <c r="N98" s="10">
        <f>IF($A98="","",IFERROR(INDEX('Station Plan'!$M$6:$M$105,MATCH($A98,'Station Plan'!$S$6:$S$105,0)),""))</f>
        <v/>
      </c>
      <c r="O98" s="10">
        <f>IF($A98="","",IFERROR(INDEX('Station Plan'!$N$6:$N$105,MATCH($A98,'Station Plan'!$S$6:$S$105,0)),""))</f>
        <v/>
      </c>
      <c r="P98" s="10">
        <f>IF($A98="","",IFERROR(INDEX('Station Plan'!$O$6:$O$105,MATCH($A98,'Station Plan'!$S$6:$S$105,0)),""))</f>
        <v/>
      </c>
      <c r="Q98" s="10">
        <f>IF($A98="","",IFERROR(INDEX('Station Plan'!$P$6:$P$105,MATCH($A98,'Station Plan'!$S$6:$S$105,0)),""))</f>
        <v/>
      </c>
      <c r="R98" s="10">
        <f>IF($A98="","",IFERROR(INDEX('Station Plan'!$Q$6:$Q$105,MATCH($A98,'Station Plan'!$S$6:$S$105,0)),""))</f>
        <v/>
      </c>
    </row>
    <row r="99" ht="28" customHeight="1">
      <c r="A99" s="9">
        <f>IF(ROWS($A$6:A99)&lt;=COUNTIF('Station Plan'!$R$6:$R$105,"Included"),ROWS($A$6:A99),"")</f>
        <v/>
      </c>
      <c r="B99" s="9">
        <f>IF($A99="","",IFERROR(INDEX('Station Plan'!$A$6:$A$105,MATCH($A99,'Station Plan'!$S$6:$S$105,0)),""))</f>
        <v/>
      </c>
      <c r="C99" s="11">
        <f>IF($A99="","",IFERROR(INDEX('Station Plan'!$B$6:$B$105,MATCH($A99,'Station Plan'!$S$6:$S$105,0)),""))</f>
        <v/>
      </c>
      <c r="D99" s="10">
        <f>IF($A99="","",IFERROR(INDEX('Station Plan'!$C$6:$C$105,MATCH($A99,'Station Plan'!$S$6:$S$105,0)),""))</f>
        <v/>
      </c>
      <c r="E99" s="10">
        <f>IF($A99="","",IFERROR(INDEX('Station Plan'!$D$6:$D$105,MATCH($A99,'Station Plan'!$S$6:$S$105,0)),""))</f>
        <v/>
      </c>
      <c r="F99" s="10">
        <f>IF($A99="","",IFERROR(INDEX('Station Plan'!$E$6:$E$105,MATCH($A99,'Station Plan'!$S$6:$S$105,0)),""))</f>
        <v/>
      </c>
      <c r="G99" s="24">
        <f>IF($A99="","",IFERROR(INDEX('Station Plan'!$F$6:$F$105,MATCH($A99,'Station Plan'!$S$6:$S$105,0)),""))</f>
        <v/>
      </c>
      <c r="H99" s="24">
        <f>IF($A99="","",IFERROR(INDEX('Station Plan'!$G$6:$G$105,MATCH($A99,'Station Plan'!$S$6:$S$105,0)),""))</f>
        <v/>
      </c>
      <c r="I99" s="24">
        <f>IF($A99="","",IFERROR(INDEX('Station Plan'!$H$6:$H$105,MATCH($A99,'Station Plan'!$S$6:$S$105,0)),""))</f>
        <v/>
      </c>
      <c r="J99" s="24">
        <f>IF($A99="","",IFERROR(INDEX('Station Plan'!$I$6:$I$105,MATCH($A99,'Station Plan'!$S$6:$S$105,0)),""))</f>
        <v/>
      </c>
      <c r="K99" s="24">
        <f>IF($A99="","",IFERROR(INDEX('Station Plan'!$J$6:$J$105,MATCH($A99,'Station Plan'!$S$6:$S$105,0)),""))</f>
        <v/>
      </c>
      <c r="L99" s="24">
        <f>IF($A99="","",IFERROR(INDEX('Station Plan'!$K$6:$K$105,MATCH($A99,'Station Plan'!$S$6:$S$105,0)),""))</f>
        <v/>
      </c>
      <c r="M99" s="10">
        <f>IF($A99="","",IFERROR(INDEX('Station Plan'!$L$6:$L$105,MATCH($A99,'Station Plan'!$S$6:$S$105,0)),""))</f>
        <v/>
      </c>
      <c r="N99" s="10">
        <f>IF($A99="","",IFERROR(INDEX('Station Plan'!$M$6:$M$105,MATCH($A99,'Station Plan'!$S$6:$S$105,0)),""))</f>
        <v/>
      </c>
      <c r="O99" s="10">
        <f>IF($A99="","",IFERROR(INDEX('Station Plan'!$N$6:$N$105,MATCH($A99,'Station Plan'!$S$6:$S$105,0)),""))</f>
        <v/>
      </c>
      <c r="P99" s="10">
        <f>IF($A99="","",IFERROR(INDEX('Station Plan'!$O$6:$O$105,MATCH($A99,'Station Plan'!$S$6:$S$105,0)),""))</f>
        <v/>
      </c>
      <c r="Q99" s="10">
        <f>IF($A99="","",IFERROR(INDEX('Station Plan'!$P$6:$P$105,MATCH($A99,'Station Plan'!$S$6:$S$105,0)),""))</f>
        <v/>
      </c>
      <c r="R99" s="10">
        <f>IF($A99="","",IFERROR(INDEX('Station Plan'!$Q$6:$Q$105,MATCH($A99,'Station Plan'!$S$6:$S$105,0)),""))</f>
        <v/>
      </c>
    </row>
    <row r="100" ht="28" customHeight="1">
      <c r="A100" s="9">
        <f>IF(ROWS($A$6:A100)&lt;=COUNTIF('Station Plan'!$R$6:$R$105,"Included"),ROWS($A$6:A100),"")</f>
        <v/>
      </c>
      <c r="B100" s="9">
        <f>IF($A100="","",IFERROR(INDEX('Station Plan'!$A$6:$A$105,MATCH($A100,'Station Plan'!$S$6:$S$105,0)),""))</f>
        <v/>
      </c>
      <c r="C100" s="11">
        <f>IF($A100="","",IFERROR(INDEX('Station Plan'!$B$6:$B$105,MATCH($A100,'Station Plan'!$S$6:$S$105,0)),""))</f>
        <v/>
      </c>
      <c r="D100" s="10">
        <f>IF($A100="","",IFERROR(INDEX('Station Plan'!$C$6:$C$105,MATCH($A100,'Station Plan'!$S$6:$S$105,0)),""))</f>
        <v/>
      </c>
      <c r="E100" s="10">
        <f>IF($A100="","",IFERROR(INDEX('Station Plan'!$D$6:$D$105,MATCH($A100,'Station Plan'!$S$6:$S$105,0)),""))</f>
        <v/>
      </c>
      <c r="F100" s="10">
        <f>IF($A100="","",IFERROR(INDEX('Station Plan'!$E$6:$E$105,MATCH($A100,'Station Plan'!$S$6:$S$105,0)),""))</f>
        <v/>
      </c>
      <c r="G100" s="24">
        <f>IF($A100="","",IFERROR(INDEX('Station Plan'!$F$6:$F$105,MATCH($A100,'Station Plan'!$S$6:$S$105,0)),""))</f>
        <v/>
      </c>
      <c r="H100" s="24">
        <f>IF($A100="","",IFERROR(INDEX('Station Plan'!$G$6:$G$105,MATCH($A100,'Station Plan'!$S$6:$S$105,0)),""))</f>
        <v/>
      </c>
      <c r="I100" s="24">
        <f>IF($A100="","",IFERROR(INDEX('Station Plan'!$H$6:$H$105,MATCH($A100,'Station Plan'!$S$6:$S$105,0)),""))</f>
        <v/>
      </c>
      <c r="J100" s="24">
        <f>IF($A100="","",IFERROR(INDEX('Station Plan'!$I$6:$I$105,MATCH($A100,'Station Plan'!$S$6:$S$105,0)),""))</f>
        <v/>
      </c>
      <c r="K100" s="24">
        <f>IF($A100="","",IFERROR(INDEX('Station Plan'!$J$6:$J$105,MATCH($A100,'Station Plan'!$S$6:$S$105,0)),""))</f>
        <v/>
      </c>
      <c r="L100" s="24">
        <f>IF($A100="","",IFERROR(INDEX('Station Plan'!$K$6:$K$105,MATCH($A100,'Station Plan'!$S$6:$S$105,0)),""))</f>
        <v/>
      </c>
      <c r="M100" s="10">
        <f>IF($A100="","",IFERROR(INDEX('Station Plan'!$L$6:$L$105,MATCH($A100,'Station Plan'!$S$6:$S$105,0)),""))</f>
        <v/>
      </c>
      <c r="N100" s="10">
        <f>IF($A100="","",IFERROR(INDEX('Station Plan'!$M$6:$M$105,MATCH($A100,'Station Plan'!$S$6:$S$105,0)),""))</f>
        <v/>
      </c>
      <c r="O100" s="10">
        <f>IF($A100="","",IFERROR(INDEX('Station Plan'!$N$6:$N$105,MATCH($A100,'Station Plan'!$S$6:$S$105,0)),""))</f>
        <v/>
      </c>
      <c r="P100" s="10">
        <f>IF($A100="","",IFERROR(INDEX('Station Plan'!$O$6:$O$105,MATCH($A100,'Station Plan'!$S$6:$S$105,0)),""))</f>
        <v/>
      </c>
      <c r="Q100" s="10">
        <f>IF($A100="","",IFERROR(INDEX('Station Plan'!$P$6:$P$105,MATCH($A100,'Station Plan'!$S$6:$S$105,0)),""))</f>
        <v/>
      </c>
      <c r="R100" s="10">
        <f>IF($A100="","",IFERROR(INDEX('Station Plan'!$Q$6:$Q$105,MATCH($A100,'Station Plan'!$S$6:$S$105,0)),""))</f>
        <v/>
      </c>
    </row>
    <row r="101" ht="28" customHeight="1">
      <c r="A101" s="9">
        <f>IF(ROWS($A$6:A101)&lt;=COUNTIF('Station Plan'!$R$6:$R$105,"Included"),ROWS($A$6:A101),"")</f>
        <v/>
      </c>
      <c r="B101" s="9">
        <f>IF($A101="","",IFERROR(INDEX('Station Plan'!$A$6:$A$105,MATCH($A101,'Station Plan'!$S$6:$S$105,0)),""))</f>
        <v/>
      </c>
      <c r="C101" s="11">
        <f>IF($A101="","",IFERROR(INDEX('Station Plan'!$B$6:$B$105,MATCH($A101,'Station Plan'!$S$6:$S$105,0)),""))</f>
        <v/>
      </c>
      <c r="D101" s="10">
        <f>IF($A101="","",IFERROR(INDEX('Station Plan'!$C$6:$C$105,MATCH($A101,'Station Plan'!$S$6:$S$105,0)),""))</f>
        <v/>
      </c>
      <c r="E101" s="10">
        <f>IF($A101="","",IFERROR(INDEX('Station Plan'!$D$6:$D$105,MATCH($A101,'Station Plan'!$S$6:$S$105,0)),""))</f>
        <v/>
      </c>
      <c r="F101" s="10">
        <f>IF($A101="","",IFERROR(INDEX('Station Plan'!$E$6:$E$105,MATCH($A101,'Station Plan'!$S$6:$S$105,0)),""))</f>
        <v/>
      </c>
      <c r="G101" s="24">
        <f>IF($A101="","",IFERROR(INDEX('Station Plan'!$F$6:$F$105,MATCH($A101,'Station Plan'!$S$6:$S$105,0)),""))</f>
        <v/>
      </c>
      <c r="H101" s="24">
        <f>IF($A101="","",IFERROR(INDEX('Station Plan'!$G$6:$G$105,MATCH($A101,'Station Plan'!$S$6:$S$105,0)),""))</f>
        <v/>
      </c>
      <c r="I101" s="24">
        <f>IF($A101="","",IFERROR(INDEX('Station Plan'!$H$6:$H$105,MATCH($A101,'Station Plan'!$S$6:$S$105,0)),""))</f>
        <v/>
      </c>
      <c r="J101" s="24">
        <f>IF($A101="","",IFERROR(INDEX('Station Plan'!$I$6:$I$105,MATCH($A101,'Station Plan'!$S$6:$S$105,0)),""))</f>
        <v/>
      </c>
      <c r="K101" s="24">
        <f>IF($A101="","",IFERROR(INDEX('Station Plan'!$J$6:$J$105,MATCH($A101,'Station Plan'!$S$6:$S$105,0)),""))</f>
        <v/>
      </c>
      <c r="L101" s="24">
        <f>IF($A101="","",IFERROR(INDEX('Station Plan'!$K$6:$K$105,MATCH($A101,'Station Plan'!$S$6:$S$105,0)),""))</f>
        <v/>
      </c>
      <c r="M101" s="10">
        <f>IF($A101="","",IFERROR(INDEX('Station Plan'!$L$6:$L$105,MATCH($A101,'Station Plan'!$S$6:$S$105,0)),""))</f>
        <v/>
      </c>
      <c r="N101" s="10">
        <f>IF($A101="","",IFERROR(INDEX('Station Plan'!$M$6:$M$105,MATCH($A101,'Station Plan'!$S$6:$S$105,0)),""))</f>
        <v/>
      </c>
      <c r="O101" s="10">
        <f>IF($A101="","",IFERROR(INDEX('Station Plan'!$N$6:$N$105,MATCH($A101,'Station Plan'!$S$6:$S$105,0)),""))</f>
        <v/>
      </c>
      <c r="P101" s="10">
        <f>IF($A101="","",IFERROR(INDEX('Station Plan'!$O$6:$O$105,MATCH($A101,'Station Plan'!$S$6:$S$105,0)),""))</f>
        <v/>
      </c>
      <c r="Q101" s="10">
        <f>IF($A101="","",IFERROR(INDEX('Station Plan'!$P$6:$P$105,MATCH($A101,'Station Plan'!$S$6:$S$105,0)),""))</f>
        <v/>
      </c>
      <c r="R101" s="10">
        <f>IF($A101="","",IFERROR(INDEX('Station Plan'!$Q$6:$Q$105,MATCH($A101,'Station Plan'!$S$6:$S$105,0)),""))</f>
        <v/>
      </c>
    </row>
    <row r="102" ht="28" customHeight="1">
      <c r="A102" s="9">
        <f>IF(ROWS($A$6:A102)&lt;=COUNTIF('Station Plan'!$R$6:$R$105,"Included"),ROWS($A$6:A102),"")</f>
        <v/>
      </c>
      <c r="B102" s="9">
        <f>IF($A102="","",IFERROR(INDEX('Station Plan'!$A$6:$A$105,MATCH($A102,'Station Plan'!$S$6:$S$105,0)),""))</f>
        <v/>
      </c>
      <c r="C102" s="11">
        <f>IF($A102="","",IFERROR(INDEX('Station Plan'!$B$6:$B$105,MATCH($A102,'Station Plan'!$S$6:$S$105,0)),""))</f>
        <v/>
      </c>
      <c r="D102" s="10">
        <f>IF($A102="","",IFERROR(INDEX('Station Plan'!$C$6:$C$105,MATCH($A102,'Station Plan'!$S$6:$S$105,0)),""))</f>
        <v/>
      </c>
      <c r="E102" s="10">
        <f>IF($A102="","",IFERROR(INDEX('Station Plan'!$D$6:$D$105,MATCH($A102,'Station Plan'!$S$6:$S$105,0)),""))</f>
        <v/>
      </c>
      <c r="F102" s="10">
        <f>IF($A102="","",IFERROR(INDEX('Station Plan'!$E$6:$E$105,MATCH($A102,'Station Plan'!$S$6:$S$105,0)),""))</f>
        <v/>
      </c>
      <c r="G102" s="24">
        <f>IF($A102="","",IFERROR(INDEX('Station Plan'!$F$6:$F$105,MATCH($A102,'Station Plan'!$S$6:$S$105,0)),""))</f>
        <v/>
      </c>
      <c r="H102" s="24">
        <f>IF($A102="","",IFERROR(INDEX('Station Plan'!$G$6:$G$105,MATCH($A102,'Station Plan'!$S$6:$S$105,0)),""))</f>
        <v/>
      </c>
      <c r="I102" s="24">
        <f>IF($A102="","",IFERROR(INDEX('Station Plan'!$H$6:$H$105,MATCH($A102,'Station Plan'!$S$6:$S$105,0)),""))</f>
        <v/>
      </c>
      <c r="J102" s="24">
        <f>IF($A102="","",IFERROR(INDEX('Station Plan'!$I$6:$I$105,MATCH($A102,'Station Plan'!$S$6:$S$105,0)),""))</f>
        <v/>
      </c>
      <c r="K102" s="24">
        <f>IF($A102="","",IFERROR(INDEX('Station Plan'!$J$6:$J$105,MATCH($A102,'Station Plan'!$S$6:$S$105,0)),""))</f>
        <v/>
      </c>
      <c r="L102" s="24">
        <f>IF($A102="","",IFERROR(INDEX('Station Plan'!$K$6:$K$105,MATCH($A102,'Station Plan'!$S$6:$S$105,0)),""))</f>
        <v/>
      </c>
      <c r="M102" s="10">
        <f>IF($A102="","",IFERROR(INDEX('Station Plan'!$L$6:$L$105,MATCH($A102,'Station Plan'!$S$6:$S$105,0)),""))</f>
        <v/>
      </c>
      <c r="N102" s="10">
        <f>IF($A102="","",IFERROR(INDEX('Station Plan'!$M$6:$M$105,MATCH($A102,'Station Plan'!$S$6:$S$105,0)),""))</f>
        <v/>
      </c>
      <c r="O102" s="10">
        <f>IF($A102="","",IFERROR(INDEX('Station Plan'!$N$6:$N$105,MATCH($A102,'Station Plan'!$S$6:$S$105,0)),""))</f>
        <v/>
      </c>
      <c r="P102" s="10">
        <f>IF($A102="","",IFERROR(INDEX('Station Plan'!$O$6:$O$105,MATCH($A102,'Station Plan'!$S$6:$S$105,0)),""))</f>
        <v/>
      </c>
      <c r="Q102" s="10">
        <f>IF($A102="","",IFERROR(INDEX('Station Plan'!$P$6:$P$105,MATCH($A102,'Station Plan'!$S$6:$S$105,0)),""))</f>
        <v/>
      </c>
      <c r="R102" s="10">
        <f>IF($A102="","",IFERROR(INDEX('Station Plan'!$Q$6:$Q$105,MATCH($A102,'Station Plan'!$S$6:$S$105,0)),""))</f>
        <v/>
      </c>
    </row>
    <row r="103" ht="28" customHeight="1">
      <c r="A103" s="9">
        <f>IF(ROWS($A$6:A103)&lt;=COUNTIF('Station Plan'!$R$6:$R$105,"Included"),ROWS($A$6:A103),"")</f>
        <v/>
      </c>
      <c r="B103" s="9">
        <f>IF($A103="","",IFERROR(INDEX('Station Plan'!$A$6:$A$105,MATCH($A103,'Station Plan'!$S$6:$S$105,0)),""))</f>
        <v/>
      </c>
      <c r="C103" s="11">
        <f>IF($A103="","",IFERROR(INDEX('Station Plan'!$B$6:$B$105,MATCH($A103,'Station Plan'!$S$6:$S$105,0)),""))</f>
        <v/>
      </c>
      <c r="D103" s="10">
        <f>IF($A103="","",IFERROR(INDEX('Station Plan'!$C$6:$C$105,MATCH($A103,'Station Plan'!$S$6:$S$105,0)),""))</f>
        <v/>
      </c>
      <c r="E103" s="10">
        <f>IF($A103="","",IFERROR(INDEX('Station Plan'!$D$6:$D$105,MATCH($A103,'Station Plan'!$S$6:$S$105,0)),""))</f>
        <v/>
      </c>
      <c r="F103" s="10">
        <f>IF($A103="","",IFERROR(INDEX('Station Plan'!$E$6:$E$105,MATCH($A103,'Station Plan'!$S$6:$S$105,0)),""))</f>
        <v/>
      </c>
      <c r="G103" s="24">
        <f>IF($A103="","",IFERROR(INDEX('Station Plan'!$F$6:$F$105,MATCH($A103,'Station Plan'!$S$6:$S$105,0)),""))</f>
        <v/>
      </c>
      <c r="H103" s="24">
        <f>IF($A103="","",IFERROR(INDEX('Station Plan'!$G$6:$G$105,MATCH($A103,'Station Plan'!$S$6:$S$105,0)),""))</f>
        <v/>
      </c>
      <c r="I103" s="24">
        <f>IF($A103="","",IFERROR(INDEX('Station Plan'!$H$6:$H$105,MATCH($A103,'Station Plan'!$S$6:$S$105,0)),""))</f>
        <v/>
      </c>
      <c r="J103" s="24">
        <f>IF($A103="","",IFERROR(INDEX('Station Plan'!$I$6:$I$105,MATCH($A103,'Station Plan'!$S$6:$S$105,0)),""))</f>
        <v/>
      </c>
      <c r="K103" s="24">
        <f>IF($A103="","",IFERROR(INDEX('Station Plan'!$J$6:$J$105,MATCH($A103,'Station Plan'!$S$6:$S$105,0)),""))</f>
        <v/>
      </c>
      <c r="L103" s="24">
        <f>IF($A103="","",IFERROR(INDEX('Station Plan'!$K$6:$K$105,MATCH($A103,'Station Plan'!$S$6:$S$105,0)),""))</f>
        <v/>
      </c>
      <c r="M103" s="10">
        <f>IF($A103="","",IFERROR(INDEX('Station Plan'!$L$6:$L$105,MATCH($A103,'Station Plan'!$S$6:$S$105,0)),""))</f>
        <v/>
      </c>
      <c r="N103" s="10">
        <f>IF($A103="","",IFERROR(INDEX('Station Plan'!$M$6:$M$105,MATCH($A103,'Station Plan'!$S$6:$S$105,0)),""))</f>
        <v/>
      </c>
      <c r="O103" s="10">
        <f>IF($A103="","",IFERROR(INDEX('Station Plan'!$N$6:$N$105,MATCH($A103,'Station Plan'!$S$6:$S$105,0)),""))</f>
        <v/>
      </c>
      <c r="P103" s="10">
        <f>IF($A103="","",IFERROR(INDEX('Station Plan'!$O$6:$O$105,MATCH($A103,'Station Plan'!$S$6:$S$105,0)),""))</f>
        <v/>
      </c>
      <c r="Q103" s="10">
        <f>IF($A103="","",IFERROR(INDEX('Station Plan'!$P$6:$P$105,MATCH($A103,'Station Plan'!$S$6:$S$105,0)),""))</f>
        <v/>
      </c>
      <c r="R103" s="10">
        <f>IF($A103="","",IFERROR(INDEX('Station Plan'!$Q$6:$Q$105,MATCH($A103,'Station Plan'!$S$6:$S$105,0)),""))</f>
        <v/>
      </c>
    </row>
    <row r="104" ht="28" customHeight="1">
      <c r="A104" s="9">
        <f>IF(ROWS($A$6:A104)&lt;=COUNTIF('Station Plan'!$R$6:$R$105,"Included"),ROWS($A$6:A104),"")</f>
        <v/>
      </c>
      <c r="B104" s="9">
        <f>IF($A104="","",IFERROR(INDEX('Station Plan'!$A$6:$A$105,MATCH($A104,'Station Plan'!$S$6:$S$105,0)),""))</f>
        <v/>
      </c>
      <c r="C104" s="11">
        <f>IF($A104="","",IFERROR(INDEX('Station Plan'!$B$6:$B$105,MATCH($A104,'Station Plan'!$S$6:$S$105,0)),""))</f>
        <v/>
      </c>
      <c r="D104" s="10">
        <f>IF($A104="","",IFERROR(INDEX('Station Plan'!$C$6:$C$105,MATCH($A104,'Station Plan'!$S$6:$S$105,0)),""))</f>
        <v/>
      </c>
      <c r="E104" s="10">
        <f>IF($A104="","",IFERROR(INDEX('Station Plan'!$D$6:$D$105,MATCH($A104,'Station Plan'!$S$6:$S$105,0)),""))</f>
        <v/>
      </c>
      <c r="F104" s="10">
        <f>IF($A104="","",IFERROR(INDEX('Station Plan'!$E$6:$E$105,MATCH($A104,'Station Plan'!$S$6:$S$105,0)),""))</f>
        <v/>
      </c>
      <c r="G104" s="24">
        <f>IF($A104="","",IFERROR(INDEX('Station Plan'!$F$6:$F$105,MATCH($A104,'Station Plan'!$S$6:$S$105,0)),""))</f>
        <v/>
      </c>
      <c r="H104" s="24">
        <f>IF($A104="","",IFERROR(INDEX('Station Plan'!$G$6:$G$105,MATCH($A104,'Station Plan'!$S$6:$S$105,0)),""))</f>
        <v/>
      </c>
      <c r="I104" s="24">
        <f>IF($A104="","",IFERROR(INDEX('Station Plan'!$H$6:$H$105,MATCH($A104,'Station Plan'!$S$6:$S$105,0)),""))</f>
        <v/>
      </c>
      <c r="J104" s="24">
        <f>IF($A104="","",IFERROR(INDEX('Station Plan'!$I$6:$I$105,MATCH($A104,'Station Plan'!$S$6:$S$105,0)),""))</f>
        <v/>
      </c>
      <c r="K104" s="24">
        <f>IF($A104="","",IFERROR(INDEX('Station Plan'!$J$6:$J$105,MATCH($A104,'Station Plan'!$S$6:$S$105,0)),""))</f>
        <v/>
      </c>
      <c r="L104" s="24">
        <f>IF($A104="","",IFERROR(INDEX('Station Plan'!$K$6:$K$105,MATCH($A104,'Station Plan'!$S$6:$S$105,0)),""))</f>
        <v/>
      </c>
      <c r="M104" s="10">
        <f>IF($A104="","",IFERROR(INDEX('Station Plan'!$L$6:$L$105,MATCH($A104,'Station Plan'!$S$6:$S$105,0)),""))</f>
        <v/>
      </c>
      <c r="N104" s="10">
        <f>IF($A104="","",IFERROR(INDEX('Station Plan'!$M$6:$M$105,MATCH($A104,'Station Plan'!$S$6:$S$105,0)),""))</f>
        <v/>
      </c>
      <c r="O104" s="10">
        <f>IF($A104="","",IFERROR(INDEX('Station Plan'!$N$6:$N$105,MATCH($A104,'Station Plan'!$S$6:$S$105,0)),""))</f>
        <v/>
      </c>
      <c r="P104" s="10">
        <f>IF($A104="","",IFERROR(INDEX('Station Plan'!$O$6:$O$105,MATCH($A104,'Station Plan'!$S$6:$S$105,0)),""))</f>
        <v/>
      </c>
      <c r="Q104" s="10">
        <f>IF($A104="","",IFERROR(INDEX('Station Plan'!$P$6:$P$105,MATCH($A104,'Station Plan'!$S$6:$S$105,0)),""))</f>
        <v/>
      </c>
      <c r="R104" s="10">
        <f>IF($A104="","",IFERROR(INDEX('Station Plan'!$Q$6:$Q$105,MATCH($A104,'Station Plan'!$S$6:$S$105,0)),""))</f>
        <v/>
      </c>
    </row>
    <row r="105" ht="28" customHeight="1">
      <c r="A105" s="9">
        <f>IF(ROWS($A$6:A105)&lt;=COUNTIF('Station Plan'!$R$6:$R$105,"Included"),ROWS($A$6:A105),"")</f>
        <v/>
      </c>
      <c r="B105" s="9">
        <f>IF($A105="","",IFERROR(INDEX('Station Plan'!$A$6:$A$105,MATCH($A105,'Station Plan'!$S$6:$S$105,0)),""))</f>
        <v/>
      </c>
      <c r="C105" s="11">
        <f>IF($A105="","",IFERROR(INDEX('Station Plan'!$B$6:$B$105,MATCH($A105,'Station Plan'!$S$6:$S$105,0)),""))</f>
        <v/>
      </c>
      <c r="D105" s="10">
        <f>IF($A105="","",IFERROR(INDEX('Station Plan'!$C$6:$C$105,MATCH($A105,'Station Plan'!$S$6:$S$105,0)),""))</f>
        <v/>
      </c>
      <c r="E105" s="10">
        <f>IF($A105="","",IFERROR(INDEX('Station Plan'!$D$6:$D$105,MATCH($A105,'Station Plan'!$S$6:$S$105,0)),""))</f>
        <v/>
      </c>
      <c r="F105" s="10">
        <f>IF($A105="","",IFERROR(INDEX('Station Plan'!$E$6:$E$105,MATCH($A105,'Station Plan'!$S$6:$S$105,0)),""))</f>
        <v/>
      </c>
      <c r="G105" s="24">
        <f>IF($A105="","",IFERROR(INDEX('Station Plan'!$F$6:$F$105,MATCH($A105,'Station Plan'!$S$6:$S$105,0)),""))</f>
        <v/>
      </c>
      <c r="H105" s="24">
        <f>IF($A105="","",IFERROR(INDEX('Station Plan'!$G$6:$G$105,MATCH($A105,'Station Plan'!$S$6:$S$105,0)),""))</f>
        <v/>
      </c>
      <c r="I105" s="24">
        <f>IF($A105="","",IFERROR(INDEX('Station Plan'!$H$6:$H$105,MATCH($A105,'Station Plan'!$S$6:$S$105,0)),""))</f>
        <v/>
      </c>
      <c r="J105" s="24">
        <f>IF($A105="","",IFERROR(INDEX('Station Plan'!$I$6:$I$105,MATCH($A105,'Station Plan'!$S$6:$S$105,0)),""))</f>
        <v/>
      </c>
      <c r="K105" s="24">
        <f>IF($A105="","",IFERROR(INDEX('Station Plan'!$J$6:$J$105,MATCH($A105,'Station Plan'!$S$6:$S$105,0)),""))</f>
        <v/>
      </c>
      <c r="L105" s="24">
        <f>IF($A105="","",IFERROR(INDEX('Station Plan'!$K$6:$K$105,MATCH($A105,'Station Plan'!$S$6:$S$105,0)),""))</f>
        <v/>
      </c>
      <c r="M105" s="10">
        <f>IF($A105="","",IFERROR(INDEX('Station Plan'!$L$6:$L$105,MATCH($A105,'Station Plan'!$S$6:$S$105,0)),""))</f>
        <v/>
      </c>
      <c r="N105" s="10">
        <f>IF($A105="","",IFERROR(INDEX('Station Plan'!$M$6:$M$105,MATCH($A105,'Station Plan'!$S$6:$S$105,0)),""))</f>
        <v/>
      </c>
      <c r="O105" s="10">
        <f>IF($A105="","",IFERROR(INDEX('Station Plan'!$N$6:$N$105,MATCH($A105,'Station Plan'!$S$6:$S$105,0)),""))</f>
        <v/>
      </c>
      <c r="P105" s="10">
        <f>IF($A105="","",IFERROR(INDEX('Station Plan'!$O$6:$O$105,MATCH($A105,'Station Plan'!$S$6:$S$105,0)),""))</f>
        <v/>
      </c>
      <c r="Q105" s="10">
        <f>IF($A105="","",IFERROR(INDEX('Station Plan'!$P$6:$P$105,MATCH($A105,'Station Plan'!$S$6:$S$105,0)),""))</f>
        <v/>
      </c>
      <c r="R105" s="10">
        <f>IF($A105="","",IFERROR(INDEX('Station Plan'!$Q$6:$Q$105,MATCH($A105,'Station Plan'!$S$6:$S$105,0)),""))</f>
        <v/>
      </c>
    </row>
  </sheetData>
  <autoFilter ref="A5:R105"/>
  <mergeCells count="3">
    <mergeCell ref="A1:R1"/>
    <mergeCell ref="A2:R2"/>
    <mergeCell ref="A3:R3"/>
  </mergeCells>
  <conditionalFormatting sqref="O6:O105">
    <cfRule type="expression" priority="1" dxfId="1">
      <formula>O6="Valid"</formula>
    </cfRule>
    <cfRule type="expression" priority="2" dxfId="0">
      <formula>O6="Needs review"</formula>
    </cfRule>
  </conditionalFormatting>
  <conditionalFormatting sqref="Q6:R105">
    <cfRule type="expression" priority="3" dxfId="0">
      <formula>$Q6="Open Exception"</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
  <sheetViews>
    <sheetView showGridLines="0" workbookViewId="0">
      <pane ySplit="2" topLeftCell="A3" activePane="bottomLeft" state="frozen"/>
      <selection pane="bottomLeft" activeCell="A1" sqref="A1"/>
    </sheetView>
  </sheetViews>
  <sheetFormatPr baseColWidth="8" defaultRowHeight="15"/>
  <cols>
    <col width="27" customWidth="1" min="1" max="1"/>
    <col width="22" customWidth="1" min="2" max="2"/>
    <col width="18" customWidth="1" min="3" max="3"/>
    <col width="18" customWidth="1" min="4" max="4"/>
    <col width="18" customWidth="1" min="5" max="5"/>
    <col width="18" customWidth="1" min="6" max="6"/>
    <col width="18" customWidth="1" min="7" max="7"/>
    <col width="18" customWidth="1" min="8" max="8"/>
  </cols>
  <sheetData>
    <row r="1" ht="26" customHeight="1">
      <c r="A1" s="1" t="inlineStr">
        <is>
          <t>Instructions</t>
        </is>
      </c>
      <c r="B1" s="20" t="n"/>
      <c r="C1" s="20" t="n"/>
      <c r="D1" s="20" t="n"/>
      <c r="E1" s="20" t="n"/>
      <c r="F1" s="20" t="n"/>
      <c r="G1" s="20" t="n"/>
      <c r="H1" s="21" t="n"/>
    </row>
    <row r="3" ht="62" customHeight="1">
      <c r="A3" s="19" t="inlineStr">
        <is>
          <t>Purpose</t>
        </is>
      </c>
      <c r="B3" s="7" t="inlineStr">
        <is>
          <t>Use this workbook to plan assembly stations before production release, compare entered planned and actual quantities or times, review status progression, and view the execution register and open exception list.</t>
        </is>
      </c>
      <c r="C3" s="20" t="n"/>
      <c r="D3" s="20" t="n"/>
      <c r="E3" s="20" t="n"/>
      <c r="F3" s="20" t="n"/>
      <c r="G3" s="20" t="n"/>
      <c r="H3" s="21" t="n"/>
    </row>
    <row r="5" ht="62" customHeight="1">
      <c r="A5" s="19" t="inlineStr">
        <is>
          <t>Where to enter information</t>
        </is>
      </c>
      <c r="B5" s="7" t="inlineStr">
        <is>
          <t>Enter or replace information only in pale yellow cells on the Station Plan sheet. The Dashboard and Execution Register are formula-driven output sheets.</t>
        </is>
      </c>
      <c r="C5" s="20" t="n"/>
      <c r="D5" s="20" t="n"/>
      <c r="E5" s="20" t="n"/>
      <c r="F5" s="20" t="n"/>
      <c r="G5" s="20" t="n"/>
      <c r="H5" s="21" t="n"/>
    </row>
    <row r="7" ht="62" customHeight="1">
      <c r="A7" s="19" t="inlineStr">
        <is>
          <t>Station identification</t>
        </is>
      </c>
      <c r="B7" s="7" t="inlineStr">
        <is>
          <t>For a record to appear in the Execution Register, enter a Reporting Period, Assembly Station Identifier, Owner or Responsible Role, Work Order or Run ID, and Current Status.</t>
        </is>
      </c>
      <c r="C7" s="20" t="n"/>
      <c r="D7" s="20" t="n"/>
      <c r="E7" s="20" t="n"/>
      <c r="F7" s="20" t="n"/>
      <c r="G7" s="20" t="n"/>
      <c r="H7" s="21" t="n"/>
    </row>
    <row r="9" ht="62" customHeight="1">
      <c r="A9" s="19" t="inlineStr">
        <is>
          <t>Reporting period and units</t>
        </is>
      </c>
      <c r="B9" s="7" t="inlineStr">
        <is>
          <t>Reporting Period may be entered as a period label or as a calendar date. Calendar dates display as m/d/Y. Quantity fields are labeled in units. Time fields are labeled in minutes. This workbook does not convert units.</t>
        </is>
      </c>
      <c r="C9" s="20" t="n"/>
      <c r="D9" s="20" t="n"/>
      <c r="E9" s="20" t="n"/>
      <c r="F9" s="20" t="n"/>
      <c r="G9" s="20" t="n"/>
      <c r="H9" s="21" t="n"/>
    </row>
    <row r="11" ht="62" customHeight="1">
      <c r="A11" s="19" t="inlineStr">
        <is>
          <t>Planned-versus-actual checks</t>
        </is>
      </c>
      <c r="B11" s="7" t="inlineStr">
        <is>
          <t>Quantity Variance equals Actual Quantity minus Planned Quantity. Time Variance equals Actual Time minus Planned Time. A comparison appears only when both values in the quantity pair or time pair are numeric. A nonzero entered variance creates an Open Exception.</t>
        </is>
      </c>
      <c r="C11" s="20" t="n"/>
      <c r="D11" s="20" t="n"/>
      <c r="E11" s="20" t="n"/>
      <c r="F11" s="20" t="n"/>
      <c r="G11" s="20" t="n"/>
      <c r="H11" s="21" t="n"/>
    </row>
    <row r="13" ht="62" customHeight="1">
      <c r="A13" s="19" t="inlineStr">
        <is>
          <t>Status progression</t>
        </is>
      </c>
      <c r="B13" s="7" t="inlineStr">
        <is>
          <t>Use the status list values Planned, In Progress, and Complete. The workbook treats Planned as the initial status, allows Planned to move to In Progress, allows In Progress to move to Complete, allows a status to remain unchanged, and keeps Complete at Complete. Other previous and current status combinations display Needs review.</t>
        </is>
      </c>
      <c r="C13" s="20" t="n"/>
      <c r="D13" s="20" t="n"/>
      <c r="E13" s="20" t="n"/>
      <c r="F13" s="20" t="n"/>
      <c r="G13" s="20" t="n"/>
      <c r="H13" s="21" t="n"/>
    </row>
    <row r="15" ht="62" customHeight="1">
      <c r="A15" s="19" t="inlineStr">
        <is>
          <t>Open exception list</t>
        </is>
      </c>
      <c r="B15" s="7" t="inlineStr">
        <is>
          <t>The Dashboard shows the first 10 open exceptions in Station Plan order. An open exception is created by a status progression that needs review or by a nonzero entered quantity or time variance. Review the related Station Plan row to update the entered information.</t>
        </is>
      </c>
      <c r="C15" s="20" t="n"/>
      <c r="D15" s="20" t="n"/>
      <c r="E15" s="20" t="n"/>
      <c r="F15" s="20" t="n"/>
      <c r="G15" s="20" t="n"/>
      <c r="H15" s="21" t="n"/>
    </row>
    <row r="17" ht="62" customHeight="1">
      <c r="A17" s="19" t="inlineStr">
        <is>
          <t>Sample rows</t>
        </is>
      </c>
      <c r="B17" s="7" t="inlineStr">
        <is>
          <t>Rows 6 through 13 on Station Plan are labeled sample rows. Replace or clear the yellow input cells in those rows before using the workbook for operational planning. Formula cells must remain in place.</t>
        </is>
      </c>
      <c r="C17" s="20" t="n"/>
      <c r="D17" s="20" t="n"/>
      <c r="E17" s="20" t="n"/>
      <c r="F17" s="20" t="n"/>
      <c r="G17" s="20" t="n"/>
      <c r="H17" s="21" t="n"/>
    </row>
    <row r="19" ht="62" customHeight="1">
      <c r="A19" s="19" t="inlineStr">
        <is>
          <t>Workbook boundary</t>
        </is>
      </c>
      <c r="B19" s="7" t="inlineStr">
        <is>
          <t>This workbook supports assembly station planning and execution-register review before production release. It does not create a multi-day production schedule, perform date-based resource loading, identify late-order risk, or manage rescheduling.</t>
        </is>
      </c>
      <c r="C19" s="20" t="n"/>
      <c r="D19" s="20" t="n"/>
      <c r="E19" s="20" t="n"/>
      <c r="F19" s="20" t="n"/>
      <c r="G19" s="20" t="n"/>
      <c r="H19" s="21" t="n"/>
    </row>
    <row r="21" ht="62" customHeight="1">
      <c r="A21" s="19" t="inlineStr">
        <is>
          <t>Operational-aid limitation</t>
        </is>
      </c>
      <c r="B21" s="7" t="inlineStr">
        <is>
          <t>This workbook is an operational aid only. It is not an ERP, MRP, MES, connected machine system, official record, certification, audit record, or proof of legal, regulatory, safety, quality, engineering, or other compliance.</t>
        </is>
      </c>
      <c r="C21" s="20" t="n"/>
      <c r="D21" s="20" t="n"/>
      <c r="E21" s="20" t="n"/>
      <c r="F21" s="20" t="n"/>
      <c r="G21" s="20" t="n"/>
      <c r="H21" s="21" t="n"/>
    </row>
  </sheetData>
  <mergeCells count="11">
    <mergeCell ref="A1:H1"/>
    <mergeCell ref="B3:H3"/>
    <mergeCell ref="B5:H5"/>
    <mergeCell ref="B7:H7"/>
    <mergeCell ref="B9:H9"/>
    <mergeCell ref="B11:H11"/>
    <mergeCell ref="B13:H13"/>
    <mergeCell ref="B15:H15"/>
    <mergeCell ref="B17:H17"/>
    <mergeCell ref="B19:H19"/>
    <mergeCell ref="B21:H2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2026-10-01T16:46:01Z</dcterms:created>
  <dcterms:modified xmlns:dcterms="http://purl.org/dc/terms/" xmlns:xsi="http://www.w3.org/2001/XMLSchema-instance" xsi:type="dcterms:W3CDTF">2026-10-01T16:46:01Z</dcterms:modified>
</cp:coreProperties>
</file>