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Load Plan" sheetId="2" state="visible" r:id="rId2"/>
    <sheet xmlns:r="http://schemas.openxmlformats.org/officeDocument/2006/relationships" name="Machine History" sheetId="3" state="visible" r:id="rId3"/>
    <sheet xmlns:r="http://schemas.openxmlformats.org/officeDocument/2006/relationships" name="Instructions" sheetId="4" state="visible" r:id="rId4"/>
  </sheets>
  <definedNames>
    <definedName name="_xlnm._FilterDatabase" localSheetId="1" hidden="1">'Load Plan'!$A$1:$Q$101</definedName>
    <definedName name="_xlnm._FilterDatabase" localSheetId="2" hidden="1">'Machine History'!$A$1:$I$101</definedName>
  </definedNames>
  <calcPr calcId="124519" calcMode="auto" fullCalcOnLoad="1" forceFullCalc="1"/>
</workbook>
</file>

<file path=xl/styles.xml><?xml version="1.0" encoding="utf-8"?>
<styleSheet xmlns="http://schemas.openxmlformats.org/spreadsheetml/2006/main">
  <numFmts count="1">
    <numFmt numFmtId="164" formatCode="m/d/Y"/>
  </numFmts>
  <fonts count="8">
    <font>
      <name val="Calibri"/>
      <family val="2"/>
      <color theme="1"/>
      <sz val="11"/>
      <scheme val="minor"/>
    </font>
    <font>
      <name val="Calibri"/>
      <b val="1"/>
      <color rgb="FFFFFFFF"/>
      <sz val="18"/>
    </font>
    <font>
      <name val="Calibri"/>
      <color rgb="FF1D2B36"/>
      <sz val="10"/>
    </font>
    <font>
      <name val="Calibri"/>
      <b val="1"/>
      <color rgb="FF1D2B36"/>
      <sz val="10"/>
    </font>
    <font>
      <name val="Calibri"/>
      <b val="1"/>
      <color rgb="FF345B63"/>
      <sz val="18"/>
    </font>
    <font>
      <name val="Calibri"/>
      <b val="1"/>
      <color rgb="FFFFFFFF"/>
      <sz val="11"/>
    </font>
    <font>
      <name val="Calibri"/>
      <b val="1"/>
      <color rgb="FFFFFFFF"/>
      <sz val="10"/>
    </font>
    <font>
      <name val="Calibri"/>
      <i val="1"/>
      <color rgb="FFA83F20"/>
      <sz val="10"/>
    </font>
  </fonts>
  <fills count="8">
    <fill>
      <patternFill/>
    </fill>
    <fill>
      <patternFill patternType="gray125"/>
    </fill>
    <fill>
      <patternFill patternType="solid">
        <fgColor rgb="FF1F6B6D"/>
      </patternFill>
    </fill>
    <fill>
      <patternFill patternType="solid">
        <fgColor rgb="FFF7F4ED"/>
      </patternFill>
    </fill>
    <fill>
      <patternFill patternType="solid">
        <fgColor rgb="FFFFFFFF"/>
      </patternFill>
    </fill>
    <fill>
      <patternFill patternType="solid">
        <fgColor rgb="FF345B63"/>
      </patternFill>
    </fill>
    <fill>
      <patternFill patternType="solid">
        <fgColor rgb="FFFFF2CC"/>
      </patternFill>
    </fill>
    <fill>
      <patternFill patternType="solid">
        <fgColor rgb="FFD9EAF7"/>
      </patternFill>
    </fill>
  </fills>
  <borders count="6">
    <border>
      <left/>
      <right/>
      <top/>
      <bottom/>
      <diagonal/>
    </border>
    <border>
      <left style="thin">
        <color rgb="FFB7C3C8"/>
      </left>
      <right style="thin">
        <color rgb="FFB7C3C8"/>
      </right>
      <top style="thin">
        <color rgb="FFB7C3C8"/>
      </top>
      <bottom style="thin">
        <color rgb="FFB7C3C8"/>
      </bottom>
    </border>
    <border>
      <left/>
      <right/>
      <top style="thin">
        <color rgb="FFB7C3C8"/>
      </top>
      <bottom/>
      <diagonal/>
    </border>
    <border>
      <left/>
      <right style="thin">
        <color rgb="FFB7C3C8"/>
      </right>
      <top style="thin">
        <color rgb="FFB7C3C8"/>
      </top>
      <bottom/>
      <diagonal/>
    </border>
    <border>
      <left/>
      <right/>
      <top style="thin">
        <color rgb="FFB7C3C8"/>
      </top>
      <bottom style="thin">
        <color rgb="FFB7C3C8"/>
      </bottom>
      <diagonal/>
    </border>
    <border>
      <left/>
      <right style="thin">
        <color rgb="FFB7C3C8"/>
      </right>
      <top style="thin">
        <color rgb="FFB7C3C8"/>
      </top>
      <bottom style="thin">
        <color rgb="FFB7C3C8"/>
      </bottom>
      <diagonal/>
    </border>
  </borders>
  <cellStyleXfs count="1">
    <xf numFmtId="0" fontId="0" fillId="0" borderId="0"/>
  </cellStyleXfs>
  <cellXfs count="22">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left" vertical="top" wrapText="1"/>
    </xf>
    <xf numFmtId="0" fontId="3" fillId="4" borderId="1" applyAlignment="1" pivotButton="0" quotePrefix="0" xfId="0">
      <alignment horizontal="center" vertical="center" wrapText="1"/>
    </xf>
    <xf numFmtId="0" fontId="2" fillId="4" borderId="1" applyAlignment="1" pivotButton="0" quotePrefix="0" xfId="0">
      <alignment horizontal="center" vertical="center" wrapText="1"/>
    </xf>
    <xf numFmtId="0" fontId="4" fillId="4" borderId="1" applyAlignment="1" pivotButton="0" quotePrefix="0" xfId="0">
      <alignment horizontal="center" vertical="center" wrapText="1"/>
    </xf>
    <xf numFmtId="0" fontId="5" fillId="2" borderId="1" applyAlignment="1" pivotButton="0" quotePrefix="0" xfId="0">
      <alignment horizontal="left" vertical="center" wrapText="1"/>
    </xf>
    <xf numFmtId="0" fontId="2" fillId="3" borderId="1" applyAlignment="1" pivotButton="0" quotePrefix="0" xfId="0">
      <alignment horizontal="left" vertical="center" wrapText="1"/>
    </xf>
    <xf numFmtId="0" fontId="6" fillId="5" borderId="1" applyAlignment="1" pivotButton="0" quotePrefix="0" xfId="0">
      <alignment horizontal="center" vertical="center" wrapText="1"/>
    </xf>
    <xf numFmtId="164" fontId="2" fillId="4" borderId="1" applyAlignment="1" pivotButton="0" quotePrefix="0" xfId="0">
      <alignment horizontal="left" vertical="center" wrapText="1"/>
    </xf>
    <xf numFmtId="0" fontId="2" fillId="4" borderId="1" applyAlignment="1" pivotButton="0" quotePrefix="0" xfId="0">
      <alignment horizontal="left" vertical="center" wrapText="1"/>
    </xf>
    <xf numFmtId="2" fontId="2" fillId="4" borderId="1" applyAlignment="1" pivotButton="0" quotePrefix="0" xfId="0">
      <alignment horizontal="left" vertical="center" wrapText="1"/>
    </xf>
    <xf numFmtId="0" fontId="7" fillId="0" borderId="0" applyAlignment="1" pivotButton="0" quotePrefix="0" xfId="0">
      <alignment horizontal="left" vertical="center" wrapText="1"/>
    </xf>
    <xf numFmtId="49" fontId="2" fillId="6" borderId="1" applyAlignment="1" applyProtection="1" pivotButton="0" quotePrefix="0" xfId="0">
      <alignment horizontal="left" vertical="center" wrapText="1"/>
      <protection locked="0" hidden="0"/>
    </xf>
    <xf numFmtId="164" fontId="2" fillId="6" borderId="1" applyAlignment="1" applyProtection="1" pivotButton="0" quotePrefix="0" xfId="0">
      <alignment horizontal="left" vertical="center" wrapText="1"/>
      <protection locked="0" hidden="0"/>
    </xf>
    <xf numFmtId="2" fontId="2" fillId="6" borderId="1" applyAlignment="1" applyProtection="1" pivotButton="0" quotePrefix="0" xfId="0">
      <alignment horizontal="left" vertical="center" wrapText="1"/>
      <protection locked="0" hidden="0"/>
    </xf>
    <xf numFmtId="2" fontId="2" fillId="7" borderId="1" applyAlignment="1" pivotButton="0" quotePrefix="0" xfId="0">
      <alignment horizontal="left" vertical="center" wrapText="1"/>
    </xf>
    <xf numFmtId="0" fontId="2" fillId="7" borderId="1" applyAlignment="1" pivotButton="0" quotePrefix="0" xfId="0">
      <alignment horizontal="left" vertical="center" wrapText="1"/>
    </xf>
    <xf numFmtId="164" fontId="2" fillId="7" borderId="1" applyAlignment="1" pivotButton="0" quotePrefix="0" xfId="0">
      <alignment horizontal="left" vertical="center" wrapText="1"/>
    </xf>
    <xf numFmtId="0" fontId="2" fillId="4" borderId="1" applyAlignment="1" pivotButton="0" quotePrefix="0" xfId="0">
      <alignment horizontal="left" vertical="top" wrapText="1"/>
    </xf>
    <xf numFmtId="0" fontId="0" fillId="0" borderId="4" pivotButton="0" quotePrefix="0" xfId="0"/>
    <xf numFmtId="0" fontId="0" fillId="0" borderId="5" pivotButton="0" quotePrefix="0" xfId="0"/>
  </cellXfs>
  <cellStyles count="1">
    <cellStyle name="Normal" xfId="0" builtinId="0" hidden="0"/>
  </cellStyles>
  <dxfs count="3">
    <dxf>
      <font>
        <name val="Calibri"/>
        <b val="1"/>
        <color rgb="FF9C0006"/>
        <sz val="10"/>
      </font>
      <fill>
        <patternFill patternType="solid">
          <fgColor rgb="FFFCE4D6"/>
        </patternFill>
      </fill>
    </dxf>
    <dxf>
      <font>
        <name val="Calibri"/>
        <b val="1"/>
        <color rgb="FF375623"/>
        <sz val="10"/>
      </font>
      <fill>
        <patternFill patternType="solid">
          <fgColor rgb="FFE2F0D9"/>
        </patternFill>
      </fill>
    </dxf>
    <dxf>
      <font>
        <name val="Calibri"/>
        <color rgb="FF1D2B36"/>
        <sz val="10"/>
      </font>
      <fill>
        <patternFill patternType="solid">
          <fgColor rgb="FFE7E6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328"/>
  <sheetViews>
    <sheetView showGridLines="0" workbookViewId="0">
      <pane ySplit="14" topLeftCell="A15" activePane="bottomLeft" state="frozen"/>
      <selection pane="bottomLeft" activeCell="A1" sqref="A1"/>
    </sheetView>
  </sheetViews>
  <sheetFormatPr baseColWidth="8" defaultRowHeight="15"/>
  <cols>
    <col width="16" customWidth="1" min="1" max="1"/>
    <col width="16" customWidth="1" min="2" max="2"/>
    <col width="17" customWidth="1" min="3" max="3"/>
    <col width="15" customWidth="1" min="4" max="4"/>
    <col width="18" customWidth="1" min="5" max="5"/>
    <col width="24" customWidth="1" min="6" max="6"/>
    <col width="25" customWidth="1" min="7" max="7"/>
    <col hidden="1" width="16" customWidth="1" min="8" max="8"/>
    <col width="16" customWidth="1" min="9" max="9"/>
    <col width="20" customWidth="1" min="10" max="10"/>
    <col width="20" customWidth="1" min="11" max="11"/>
    <col width="31" customWidth="1" min="12" max="12"/>
    <col hidden="1" width="22" customWidth="1" min="13" max="13"/>
    <col hidden="1" width="16" customWidth="1" min="14" max="14"/>
  </cols>
  <sheetData>
    <row r="1" ht="28" customHeight="1">
      <c r="A1" s="1" t="inlineStr">
        <is>
          <t>Machine Load Plan</t>
        </is>
      </c>
      <c r="B1" s="20" t="n"/>
      <c r="C1" s="20" t="n"/>
      <c r="D1" s="20" t="n"/>
      <c r="E1" s="20" t="n"/>
      <c r="F1" s="20" t="n"/>
      <c r="G1" s="20" t="n"/>
      <c r="H1" s="20" t="n"/>
      <c r="I1" s="20" t="n"/>
      <c r="J1" s="20" t="n"/>
      <c r="K1" s="20" t="n"/>
      <c r="L1" s="20" t="n"/>
      <c r="M1" s="20" t="n"/>
      <c r="N1" s="21" t="n"/>
    </row>
    <row r="2" ht="32" customHeight="1">
      <c r="A2" s="2" t="inlineStr">
        <is>
          <t>Pre-production machine loading aid with dated actions, rescheduling exceptions, and machine history consistency checks.</t>
        </is>
      </c>
      <c r="B2" s="2" t="n"/>
      <c r="C2" s="2" t="n"/>
      <c r="D2" s="2" t="n"/>
      <c r="E2" s="2" t="n"/>
      <c r="F2" s="2" t="n"/>
      <c r="G2" s="2" t="n"/>
      <c r="H2" s="2" t="n"/>
      <c r="I2" s="2" t="n"/>
      <c r="J2" s="2" t="n"/>
      <c r="K2" s="2" t="n"/>
      <c r="L2" s="2" t="n"/>
      <c r="M2" s="2" t="n"/>
      <c r="N2" s="2" t="n"/>
    </row>
    <row r="3" ht="44" customHeight="1">
      <c r="A3" s="2" t="inlineStr">
        <is>
          <t>Operational aid only. It does not replace an ERP, MRP, MES, connected machine system, official record, certification, audit, safety, engineering, legal, tax, or compliance process.</t>
        </is>
      </c>
      <c r="B3" s="2" t="n"/>
      <c r="C3" s="2" t="n"/>
      <c r="D3" s="2" t="n"/>
      <c r="E3" s="2" t="n"/>
      <c r="F3" s="2" t="n"/>
      <c r="G3" s="2" t="n"/>
      <c r="H3" s="2" t="n"/>
      <c r="I3" s="2" t="n"/>
      <c r="J3" s="2" t="n"/>
      <c r="K3" s="2" t="n"/>
      <c r="L3" s="2" t="n"/>
      <c r="M3" s="2" t="n"/>
      <c r="N3" s="2" t="n"/>
    </row>
    <row r="5">
      <c r="A5" s="3" t="inlineStr">
        <is>
          <t>Dated Action Plan Rows</t>
        </is>
      </c>
      <c r="B5" s="4" t="n"/>
      <c r="D5" s="3" t="inlineStr">
        <is>
          <t>Exceptions Requiring Rescheduling</t>
        </is>
      </c>
      <c r="E5" s="4" t="n"/>
      <c r="G5" s="3" t="inlineStr">
        <is>
          <t>History Sequence Exceptions</t>
        </is>
      </c>
      <c r="H5" s="4" t="n"/>
      <c r="J5" s="3" t="inlineStr">
        <is>
          <t>Latest Asset Records</t>
        </is>
      </c>
      <c r="K5" s="4" t="n"/>
    </row>
    <row r="6">
      <c r="A6" s="4" t="n"/>
      <c r="B6" s="5">
        <f>IFERROR(SUMPRODUCT(--('Load Plan'!$P$2:$P$101&lt;&gt;"")),"")</f>
        <v/>
      </c>
      <c r="D6" s="4" t="n"/>
      <c r="E6" s="5">
        <f>IFERROR(SUMPRODUCT(--('Load Plan'!$P$2:$P$101="Reschedule Required")),"")</f>
        <v/>
      </c>
      <c r="G6" s="4" t="n"/>
      <c r="H6" s="5">
        <f>IFERROR(SUMPRODUCT(--('Machine History'!$G$2:$G$101="History Sequence Exception")),"")</f>
        <v/>
      </c>
      <c r="J6" s="4" t="n"/>
      <c r="K6" s="5">
        <f>IFERROR(SUMPRODUCT(--('Machine History'!$H$2:$H$101="Latest Recorded Event")),"")</f>
        <v/>
      </c>
    </row>
    <row r="7">
      <c r="A7" s="4" t="n"/>
      <c r="B7" s="4" t="n"/>
      <c r="D7" s="4" t="n"/>
      <c r="E7" s="4" t="n"/>
      <c r="G7" s="4" t="n"/>
      <c r="H7" s="4" t="n"/>
      <c r="J7" s="4" t="n"/>
      <c r="K7" s="4" t="n"/>
    </row>
    <row r="10">
      <c r="A10" s="6" t="inlineStr">
        <is>
          <t>Dated Action Plan</t>
        </is>
      </c>
      <c r="B10" s="6" t="n"/>
      <c r="C10" s="6" t="n"/>
      <c r="D10" s="6" t="n"/>
      <c r="E10" s="6" t="n"/>
      <c r="F10" s="6" t="n"/>
      <c r="G10" s="6" t="n"/>
      <c r="H10" s="6" t="n"/>
      <c r="I10" s="6" t="n"/>
      <c r="J10" s="6" t="n"/>
      <c r="K10" s="6" t="n"/>
      <c r="L10" s="6" t="n"/>
      <c r="M10" s="6" t="n"/>
      <c r="N10" s="6" t="n"/>
    </row>
    <row r="11">
      <c r="A11" s="7" t="inlineStr">
        <is>
          <t>Completed load-plan rows are shown in planned start-date order. Replace or remove the sample rows before operational use.</t>
        </is>
      </c>
      <c r="B11" s="7" t="n"/>
      <c r="C11" s="7" t="n"/>
      <c r="D11" s="7" t="n"/>
      <c r="E11" s="7" t="n"/>
      <c r="F11" s="7" t="n"/>
      <c r="G11" s="7" t="n"/>
      <c r="H11" s="7" t="n"/>
      <c r="I11" s="7" t="n"/>
      <c r="J11" s="7" t="n"/>
      <c r="K11" s="7" t="n"/>
      <c r="L11" s="7" t="n"/>
      <c r="M11" s="7" t="n"/>
      <c r="N11" s="7" t="n"/>
    </row>
    <row r="14">
      <c r="A14" s="8" t="inlineStr">
        <is>
          <t>Planned Start Date</t>
        </is>
      </c>
      <c r="B14" s="8" t="inlineStr">
        <is>
          <t>Plan Item ID</t>
        </is>
      </c>
      <c r="C14" s="8" t="inlineStr">
        <is>
          <t>Machine Identifier</t>
        </is>
      </c>
      <c r="D14" s="8" t="inlineStr">
        <is>
          <t>Equipment ID</t>
        </is>
      </c>
      <c r="E14" s="8" t="inlineStr">
        <is>
          <t>Reporting Period</t>
        </is>
      </c>
      <c r="F14" s="8" t="inlineStr">
        <is>
          <t>Planned Action</t>
        </is>
      </c>
      <c r="G14" s="8" t="inlineStr">
        <is>
          <t>Owner or Responsible Role</t>
        </is>
      </c>
      <c r="H14" s="8" t="inlineStr">
        <is>
          <t>Required Date</t>
        </is>
      </c>
      <c r="I14" s="8" t="inlineStr">
        <is>
          <t>Planned End Date</t>
        </is>
      </c>
      <c r="J14" s="8" t="inlineStr">
        <is>
          <t>Required Load Hours (hours)</t>
        </is>
      </c>
      <c r="K14" s="8" t="inlineStr">
        <is>
          <t>Available Resources (hours)</t>
        </is>
      </c>
      <c r="L14" s="8" t="inlineStr">
        <is>
          <t>Machine/Period Planned Load Hours (hours)</t>
        </is>
      </c>
      <c r="M14" s="8" t="inlineStr">
        <is>
          <t>Action Status</t>
        </is>
      </c>
      <c r="N14" s="8" t="inlineStr">
        <is>
          <t>Action Sort Position</t>
        </is>
      </c>
    </row>
    <row r="15">
      <c r="A15" s="9">
        <f>IFERROR(IF($N15="","",INDEX('Load Plan'!$F$2:$F$101,$N15)),"")</f>
        <v/>
      </c>
      <c r="B15" s="10">
        <f>IFERROR(IF($N15="","",INDEX('Load Plan'!$A$2:$A$101,$N15)),"")</f>
        <v/>
      </c>
      <c r="C15" s="10">
        <f>IFERROR(IF($N15="","",INDEX('Load Plan'!$B$2:$B$101,$N15)),"")</f>
        <v/>
      </c>
      <c r="D15" s="10">
        <f>IFERROR(IF($N15="","",INDEX('Load Plan'!$C$2:$C$101,$N15)),"")</f>
        <v/>
      </c>
      <c r="E15" s="10">
        <f>IFERROR(IF($N15="","",INDEX('Load Plan'!$D$2:$D$101,$N15)),"")</f>
        <v/>
      </c>
      <c r="F15" s="10">
        <f>IFERROR(IF($N15="","",INDEX('Load Plan'!$K$2:$K$101,$N15)),"")</f>
        <v/>
      </c>
      <c r="G15" s="10">
        <f>IFERROR(IF($N15="","",INDEX('Load Plan'!$J$2:$J$101,$N15)),"")</f>
        <v/>
      </c>
      <c r="H15" s="9">
        <f>IFERROR(IF($N15="","",INDEX('Load Plan'!$E$2:$E$101,$N15)),"")</f>
        <v/>
      </c>
      <c r="I15" s="9">
        <f>IFERROR(IF($N15="","",INDEX('Load Plan'!$G$2:$G$101,$N15)),"")</f>
        <v/>
      </c>
      <c r="J15" s="11">
        <f>IFERROR(IF($N15="","",INDEX('Load Plan'!$H$2:$H$101,$N15)),"")</f>
        <v/>
      </c>
      <c r="K15" s="11">
        <f>IFERROR(IF($N15="","",INDEX('Load Plan'!$I$2:$I$101,$N15)),"")</f>
        <v/>
      </c>
      <c r="L15" s="11">
        <f>IFERROR(IF($N15="","",INDEX('Load Plan'!$L$2:$L$101,$N15)),"")</f>
        <v/>
      </c>
      <c r="M15" s="10">
        <f>IFERROR(IF($N15="","",INDEX('Load Plan'!$P$2:$P$101,$N15)),"")</f>
        <v/>
      </c>
      <c r="N15" s="10">
        <f>IFERROR(IF(ROWS($N$15:N15)&gt;SUMPRODUCT(--('Load Plan'!$Q$2:$Q$101&lt;&gt;"")),"",MATCH(SMALL('Load Plan'!$Q$2:$Q$101,ROWS($N$15:N15)),'Load Plan'!$Q$2:$Q$101,0)),"")</f>
        <v/>
      </c>
    </row>
    <row r="16">
      <c r="A16" s="9">
        <f>IFERROR(IF($N16="","",INDEX('Load Plan'!$F$2:$F$101,$N16)),"")</f>
        <v/>
      </c>
      <c r="B16" s="10">
        <f>IFERROR(IF($N16="","",INDEX('Load Plan'!$A$2:$A$101,$N16)),"")</f>
        <v/>
      </c>
      <c r="C16" s="10">
        <f>IFERROR(IF($N16="","",INDEX('Load Plan'!$B$2:$B$101,$N16)),"")</f>
        <v/>
      </c>
      <c r="D16" s="10">
        <f>IFERROR(IF($N16="","",INDEX('Load Plan'!$C$2:$C$101,$N16)),"")</f>
        <v/>
      </c>
      <c r="E16" s="10">
        <f>IFERROR(IF($N16="","",INDEX('Load Plan'!$D$2:$D$101,$N16)),"")</f>
        <v/>
      </c>
      <c r="F16" s="10">
        <f>IFERROR(IF($N16="","",INDEX('Load Plan'!$K$2:$K$101,$N16)),"")</f>
        <v/>
      </c>
      <c r="G16" s="10">
        <f>IFERROR(IF($N16="","",INDEX('Load Plan'!$J$2:$J$101,$N16)),"")</f>
        <v/>
      </c>
      <c r="H16" s="9">
        <f>IFERROR(IF($N16="","",INDEX('Load Plan'!$E$2:$E$101,$N16)),"")</f>
        <v/>
      </c>
      <c r="I16" s="9">
        <f>IFERROR(IF($N16="","",INDEX('Load Plan'!$G$2:$G$101,$N16)),"")</f>
        <v/>
      </c>
      <c r="J16" s="11">
        <f>IFERROR(IF($N16="","",INDEX('Load Plan'!$H$2:$H$101,$N16)),"")</f>
        <v/>
      </c>
      <c r="K16" s="11">
        <f>IFERROR(IF($N16="","",INDEX('Load Plan'!$I$2:$I$101,$N16)),"")</f>
        <v/>
      </c>
      <c r="L16" s="11">
        <f>IFERROR(IF($N16="","",INDEX('Load Plan'!$L$2:$L$101,$N16)),"")</f>
        <v/>
      </c>
      <c r="M16" s="10">
        <f>IFERROR(IF($N16="","",INDEX('Load Plan'!$P$2:$P$101,$N16)),"")</f>
        <v/>
      </c>
      <c r="N16" s="10">
        <f>IFERROR(IF(ROWS($N$15:N16)&gt;SUMPRODUCT(--('Load Plan'!$Q$2:$Q$101&lt;&gt;"")),"",MATCH(SMALL('Load Plan'!$Q$2:$Q$101,ROWS($N$15:N16)),'Load Plan'!$Q$2:$Q$101,0)),"")</f>
        <v/>
      </c>
    </row>
    <row r="17">
      <c r="A17" s="9">
        <f>IFERROR(IF($N17="","",INDEX('Load Plan'!$F$2:$F$101,$N17)),"")</f>
        <v/>
      </c>
      <c r="B17" s="10">
        <f>IFERROR(IF($N17="","",INDEX('Load Plan'!$A$2:$A$101,$N17)),"")</f>
        <v/>
      </c>
      <c r="C17" s="10">
        <f>IFERROR(IF($N17="","",INDEX('Load Plan'!$B$2:$B$101,$N17)),"")</f>
        <v/>
      </c>
      <c r="D17" s="10">
        <f>IFERROR(IF($N17="","",INDEX('Load Plan'!$C$2:$C$101,$N17)),"")</f>
        <v/>
      </c>
      <c r="E17" s="10">
        <f>IFERROR(IF($N17="","",INDEX('Load Plan'!$D$2:$D$101,$N17)),"")</f>
        <v/>
      </c>
      <c r="F17" s="10">
        <f>IFERROR(IF($N17="","",INDEX('Load Plan'!$K$2:$K$101,$N17)),"")</f>
        <v/>
      </c>
      <c r="G17" s="10">
        <f>IFERROR(IF($N17="","",INDEX('Load Plan'!$J$2:$J$101,$N17)),"")</f>
        <v/>
      </c>
      <c r="H17" s="9">
        <f>IFERROR(IF($N17="","",INDEX('Load Plan'!$E$2:$E$101,$N17)),"")</f>
        <v/>
      </c>
      <c r="I17" s="9">
        <f>IFERROR(IF($N17="","",INDEX('Load Plan'!$G$2:$G$101,$N17)),"")</f>
        <v/>
      </c>
      <c r="J17" s="11">
        <f>IFERROR(IF($N17="","",INDEX('Load Plan'!$H$2:$H$101,$N17)),"")</f>
        <v/>
      </c>
      <c r="K17" s="11">
        <f>IFERROR(IF($N17="","",INDEX('Load Plan'!$I$2:$I$101,$N17)),"")</f>
        <v/>
      </c>
      <c r="L17" s="11">
        <f>IFERROR(IF($N17="","",INDEX('Load Plan'!$L$2:$L$101,$N17)),"")</f>
        <v/>
      </c>
      <c r="M17" s="10">
        <f>IFERROR(IF($N17="","",INDEX('Load Plan'!$P$2:$P$101,$N17)),"")</f>
        <v/>
      </c>
      <c r="N17" s="10">
        <f>IFERROR(IF(ROWS($N$15:N17)&gt;SUMPRODUCT(--('Load Plan'!$Q$2:$Q$101&lt;&gt;"")),"",MATCH(SMALL('Load Plan'!$Q$2:$Q$101,ROWS($N$15:N17)),'Load Plan'!$Q$2:$Q$101,0)),"")</f>
        <v/>
      </c>
    </row>
    <row r="18">
      <c r="A18" s="9">
        <f>IFERROR(IF($N18="","",INDEX('Load Plan'!$F$2:$F$101,$N18)),"")</f>
        <v/>
      </c>
      <c r="B18" s="10">
        <f>IFERROR(IF($N18="","",INDEX('Load Plan'!$A$2:$A$101,$N18)),"")</f>
        <v/>
      </c>
      <c r="C18" s="10">
        <f>IFERROR(IF($N18="","",INDEX('Load Plan'!$B$2:$B$101,$N18)),"")</f>
        <v/>
      </c>
      <c r="D18" s="10">
        <f>IFERROR(IF($N18="","",INDEX('Load Plan'!$C$2:$C$101,$N18)),"")</f>
        <v/>
      </c>
      <c r="E18" s="10">
        <f>IFERROR(IF($N18="","",INDEX('Load Plan'!$D$2:$D$101,$N18)),"")</f>
        <v/>
      </c>
      <c r="F18" s="10">
        <f>IFERROR(IF($N18="","",INDEX('Load Plan'!$K$2:$K$101,$N18)),"")</f>
        <v/>
      </c>
      <c r="G18" s="10">
        <f>IFERROR(IF($N18="","",INDEX('Load Plan'!$J$2:$J$101,$N18)),"")</f>
        <v/>
      </c>
      <c r="H18" s="9">
        <f>IFERROR(IF($N18="","",INDEX('Load Plan'!$E$2:$E$101,$N18)),"")</f>
        <v/>
      </c>
      <c r="I18" s="9">
        <f>IFERROR(IF($N18="","",INDEX('Load Plan'!$G$2:$G$101,$N18)),"")</f>
        <v/>
      </c>
      <c r="J18" s="11">
        <f>IFERROR(IF($N18="","",INDEX('Load Plan'!$H$2:$H$101,$N18)),"")</f>
        <v/>
      </c>
      <c r="K18" s="11">
        <f>IFERROR(IF($N18="","",INDEX('Load Plan'!$I$2:$I$101,$N18)),"")</f>
        <v/>
      </c>
      <c r="L18" s="11">
        <f>IFERROR(IF($N18="","",INDEX('Load Plan'!$L$2:$L$101,$N18)),"")</f>
        <v/>
      </c>
      <c r="M18" s="10">
        <f>IFERROR(IF($N18="","",INDEX('Load Plan'!$P$2:$P$101,$N18)),"")</f>
        <v/>
      </c>
      <c r="N18" s="10">
        <f>IFERROR(IF(ROWS($N$15:N18)&gt;SUMPRODUCT(--('Load Plan'!$Q$2:$Q$101&lt;&gt;"")),"",MATCH(SMALL('Load Plan'!$Q$2:$Q$101,ROWS($N$15:N18)),'Load Plan'!$Q$2:$Q$101,0)),"")</f>
        <v/>
      </c>
    </row>
    <row r="19">
      <c r="A19" s="9">
        <f>IFERROR(IF($N19="","",INDEX('Load Plan'!$F$2:$F$101,$N19)),"")</f>
        <v/>
      </c>
      <c r="B19" s="10">
        <f>IFERROR(IF($N19="","",INDEX('Load Plan'!$A$2:$A$101,$N19)),"")</f>
        <v/>
      </c>
      <c r="C19" s="10">
        <f>IFERROR(IF($N19="","",INDEX('Load Plan'!$B$2:$B$101,$N19)),"")</f>
        <v/>
      </c>
      <c r="D19" s="10">
        <f>IFERROR(IF($N19="","",INDEX('Load Plan'!$C$2:$C$101,$N19)),"")</f>
        <v/>
      </c>
      <c r="E19" s="10">
        <f>IFERROR(IF($N19="","",INDEX('Load Plan'!$D$2:$D$101,$N19)),"")</f>
        <v/>
      </c>
      <c r="F19" s="10">
        <f>IFERROR(IF($N19="","",INDEX('Load Plan'!$K$2:$K$101,$N19)),"")</f>
        <v/>
      </c>
      <c r="G19" s="10">
        <f>IFERROR(IF($N19="","",INDEX('Load Plan'!$J$2:$J$101,$N19)),"")</f>
        <v/>
      </c>
      <c r="H19" s="9">
        <f>IFERROR(IF($N19="","",INDEX('Load Plan'!$E$2:$E$101,$N19)),"")</f>
        <v/>
      </c>
      <c r="I19" s="9">
        <f>IFERROR(IF($N19="","",INDEX('Load Plan'!$G$2:$G$101,$N19)),"")</f>
        <v/>
      </c>
      <c r="J19" s="11">
        <f>IFERROR(IF($N19="","",INDEX('Load Plan'!$H$2:$H$101,$N19)),"")</f>
        <v/>
      </c>
      <c r="K19" s="11">
        <f>IFERROR(IF($N19="","",INDEX('Load Plan'!$I$2:$I$101,$N19)),"")</f>
        <v/>
      </c>
      <c r="L19" s="11">
        <f>IFERROR(IF($N19="","",INDEX('Load Plan'!$L$2:$L$101,$N19)),"")</f>
        <v/>
      </c>
      <c r="M19" s="10">
        <f>IFERROR(IF($N19="","",INDEX('Load Plan'!$P$2:$P$101,$N19)),"")</f>
        <v/>
      </c>
      <c r="N19" s="10">
        <f>IFERROR(IF(ROWS($N$15:N19)&gt;SUMPRODUCT(--('Load Plan'!$Q$2:$Q$101&lt;&gt;"")),"",MATCH(SMALL('Load Plan'!$Q$2:$Q$101,ROWS($N$15:N19)),'Load Plan'!$Q$2:$Q$101,0)),"")</f>
        <v/>
      </c>
    </row>
    <row r="20">
      <c r="A20" s="9">
        <f>IFERROR(IF($N20="","",INDEX('Load Plan'!$F$2:$F$101,$N20)),"")</f>
        <v/>
      </c>
      <c r="B20" s="10">
        <f>IFERROR(IF($N20="","",INDEX('Load Plan'!$A$2:$A$101,$N20)),"")</f>
        <v/>
      </c>
      <c r="C20" s="10">
        <f>IFERROR(IF($N20="","",INDEX('Load Plan'!$B$2:$B$101,$N20)),"")</f>
        <v/>
      </c>
      <c r="D20" s="10">
        <f>IFERROR(IF($N20="","",INDEX('Load Plan'!$C$2:$C$101,$N20)),"")</f>
        <v/>
      </c>
      <c r="E20" s="10">
        <f>IFERROR(IF($N20="","",INDEX('Load Plan'!$D$2:$D$101,$N20)),"")</f>
        <v/>
      </c>
      <c r="F20" s="10">
        <f>IFERROR(IF($N20="","",INDEX('Load Plan'!$K$2:$K$101,$N20)),"")</f>
        <v/>
      </c>
      <c r="G20" s="10">
        <f>IFERROR(IF($N20="","",INDEX('Load Plan'!$J$2:$J$101,$N20)),"")</f>
        <v/>
      </c>
      <c r="H20" s="9">
        <f>IFERROR(IF($N20="","",INDEX('Load Plan'!$E$2:$E$101,$N20)),"")</f>
        <v/>
      </c>
      <c r="I20" s="9">
        <f>IFERROR(IF($N20="","",INDEX('Load Plan'!$G$2:$G$101,$N20)),"")</f>
        <v/>
      </c>
      <c r="J20" s="11">
        <f>IFERROR(IF($N20="","",INDEX('Load Plan'!$H$2:$H$101,$N20)),"")</f>
        <v/>
      </c>
      <c r="K20" s="11">
        <f>IFERROR(IF($N20="","",INDEX('Load Plan'!$I$2:$I$101,$N20)),"")</f>
        <v/>
      </c>
      <c r="L20" s="11">
        <f>IFERROR(IF($N20="","",INDEX('Load Plan'!$L$2:$L$101,$N20)),"")</f>
        <v/>
      </c>
      <c r="M20" s="10">
        <f>IFERROR(IF($N20="","",INDEX('Load Plan'!$P$2:$P$101,$N20)),"")</f>
        <v/>
      </c>
      <c r="N20" s="10">
        <f>IFERROR(IF(ROWS($N$15:N20)&gt;SUMPRODUCT(--('Load Plan'!$Q$2:$Q$101&lt;&gt;"")),"",MATCH(SMALL('Load Plan'!$Q$2:$Q$101,ROWS($N$15:N20)),'Load Plan'!$Q$2:$Q$101,0)),"")</f>
        <v/>
      </c>
    </row>
    <row r="21">
      <c r="A21" s="9">
        <f>IFERROR(IF($N21="","",INDEX('Load Plan'!$F$2:$F$101,$N21)),"")</f>
        <v/>
      </c>
      <c r="B21" s="10">
        <f>IFERROR(IF($N21="","",INDEX('Load Plan'!$A$2:$A$101,$N21)),"")</f>
        <v/>
      </c>
      <c r="C21" s="10">
        <f>IFERROR(IF($N21="","",INDEX('Load Plan'!$B$2:$B$101,$N21)),"")</f>
        <v/>
      </c>
      <c r="D21" s="10">
        <f>IFERROR(IF($N21="","",INDEX('Load Plan'!$C$2:$C$101,$N21)),"")</f>
        <v/>
      </c>
      <c r="E21" s="10">
        <f>IFERROR(IF($N21="","",INDEX('Load Plan'!$D$2:$D$101,$N21)),"")</f>
        <v/>
      </c>
      <c r="F21" s="10">
        <f>IFERROR(IF($N21="","",INDEX('Load Plan'!$K$2:$K$101,$N21)),"")</f>
        <v/>
      </c>
      <c r="G21" s="10">
        <f>IFERROR(IF($N21="","",INDEX('Load Plan'!$J$2:$J$101,$N21)),"")</f>
        <v/>
      </c>
      <c r="H21" s="9">
        <f>IFERROR(IF($N21="","",INDEX('Load Plan'!$E$2:$E$101,$N21)),"")</f>
        <v/>
      </c>
      <c r="I21" s="9">
        <f>IFERROR(IF($N21="","",INDEX('Load Plan'!$G$2:$G$101,$N21)),"")</f>
        <v/>
      </c>
      <c r="J21" s="11">
        <f>IFERROR(IF($N21="","",INDEX('Load Plan'!$H$2:$H$101,$N21)),"")</f>
        <v/>
      </c>
      <c r="K21" s="11">
        <f>IFERROR(IF($N21="","",INDEX('Load Plan'!$I$2:$I$101,$N21)),"")</f>
        <v/>
      </c>
      <c r="L21" s="11">
        <f>IFERROR(IF($N21="","",INDEX('Load Plan'!$L$2:$L$101,$N21)),"")</f>
        <v/>
      </c>
      <c r="M21" s="10">
        <f>IFERROR(IF($N21="","",INDEX('Load Plan'!$P$2:$P$101,$N21)),"")</f>
        <v/>
      </c>
      <c r="N21" s="10">
        <f>IFERROR(IF(ROWS($N$15:N21)&gt;SUMPRODUCT(--('Load Plan'!$Q$2:$Q$101&lt;&gt;"")),"",MATCH(SMALL('Load Plan'!$Q$2:$Q$101,ROWS($N$15:N21)),'Load Plan'!$Q$2:$Q$101,0)),"")</f>
        <v/>
      </c>
    </row>
    <row r="22">
      <c r="A22" s="9">
        <f>IFERROR(IF($N22="","",INDEX('Load Plan'!$F$2:$F$101,$N22)),"")</f>
        <v/>
      </c>
      <c r="B22" s="10">
        <f>IFERROR(IF($N22="","",INDEX('Load Plan'!$A$2:$A$101,$N22)),"")</f>
        <v/>
      </c>
      <c r="C22" s="10">
        <f>IFERROR(IF($N22="","",INDEX('Load Plan'!$B$2:$B$101,$N22)),"")</f>
        <v/>
      </c>
      <c r="D22" s="10">
        <f>IFERROR(IF($N22="","",INDEX('Load Plan'!$C$2:$C$101,$N22)),"")</f>
        <v/>
      </c>
      <c r="E22" s="10">
        <f>IFERROR(IF($N22="","",INDEX('Load Plan'!$D$2:$D$101,$N22)),"")</f>
        <v/>
      </c>
      <c r="F22" s="10">
        <f>IFERROR(IF($N22="","",INDEX('Load Plan'!$K$2:$K$101,$N22)),"")</f>
        <v/>
      </c>
      <c r="G22" s="10">
        <f>IFERROR(IF($N22="","",INDEX('Load Plan'!$J$2:$J$101,$N22)),"")</f>
        <v/>
      </c>
      <c r="H22" s="9">
        <f>IFERROR(IF($N22="","",INDEX('Load Plan'!$E$2:$E$101,$N22)),"")</f>
        <v/>
      </c>
      <c r="I22" s="9">
        <f>IFERROR(IF($N22="","",INDEX('Load Plan'!$G$2:$G$101,$N22)),"")</f>
        <v/>
      </c>
      <c r="J22" s="11">
        <f>IFERROR(IF($N22="","",INDEX('Load Plan'!$H$2:$H$101,$N22)),"")</f>
        <v/>
      </c>
      <c r="K22" s="11">
        <f>IFERROR(IF($N22="","",INDEX('Load Plan'!$I$2:$I$101,$N22)),"")</f>
        <v/>
      </c>
      <c r="L22" s="11">
        <f>IFERROR(IF($N22="","",INDEX('Load Plan'!$L$2:$L$101,$N22)),"")</f>
        <v/>
      </c>
      <c r="M22" s="10">
        <f>IFERROR(IF($N22="","",INDEX('Load Plan'!$P$2:$P$101,$N22)),"")</f>
        <v/>
      </c>
      <c r="N22" s="10">
        <f>IFERROR(IF(ROWS($N$15:N22)&gt;SUMPRODUCT(--('Load Plan'!$Q$2:$Q$101&lt;&gt;"")),"",MATCH(SMALL('Load Plan'!$Q$2:$Q$101,ROWS($N$15:N22)),'Load Plan'!$Q$2:$Q$101,0)),"")</f>
        <v/>
      </c>
    </row>
    <row r="23">
      <c r="A23" s="9">
        <f>IFERROR(IF($N23="","",INDEX('Load Plan'!$F$2:$F$101,$N23)),"")</f>
        <v/>
      </c>
      <c r="B23" s="10">
        <f>IFERROR(IF($N23="","",INDEX('Load Plan'!$A$2:$A$101,$N23)),"")</f>
        <v/>
      </c>
      <c r="C23" s="10">
        <f>IFERROR(IF($N23="","",INDEX('Load Plan'!$B$2:$B$101,$N23)),"")</f>
        <v/>
      </c>
      <c r="D23" s="10">
        <f>IFERROR(IF($N23="","",INDEX('Load Plan'!$C$2:$C$101,$N23)),"")</f>
        <v/>
      </c>
      <c r="E23" s="10">
        <f>IFERROR(IF($N23="","",INDEX('Load Plan'!$D$2:$D$101,$N23)),"")</f>
        <v/>
      </c>
      <c r="F23" s="10">
        <f>IFERROR(IF($N23="","",INDEX('Load Plan'!$K$2:$K$101,$N23)),"")</f>
        <v/>
      </c>
      <c r="G23" s="10">
        <f>IFERROR(IF($N23="","",INDEX('Load Plan'!$J$2:$J$101,$N23)),"")</f>
        <v/>
      </c>
      <c r="H23" s="9">
        <f>IFERROR(IF($N23="","",INDEX('Load Plan'!$E$2:$E$101,$N23)),"")</f>
        <v/>
      </c>
      <c r="I23" s="9">
        <f>IFERROR(IF($N23="","",INDEX('Load Plan'!$G$2:$G$101,$N23)),"")</f>
        <v/>
      </c>
      <c r="J23" s="11">
        <f>IFERROR(IF($N23="","",INDEX('Load Plan'!$H$2:$H$101,$N23)),"")</f>
        <v/>
      </c>
      <c r="K23" s="11">
        <f>IFERROR(IF($N23="","",INDEX('Load Plan'!$I$2:$I$101,$N23)),"")</f>
        <v/>
      </c>
      <c r="L23" s="11">
        <f>IFERROR(IF($N23="","",INDEX('Load Plan'!$L$2:$L$101,$N23)),"")</f>
        <v/>
      </c>
      <c r="M23" s="10">
        <f>IFERROR(IF($N23="","",INDEX('Load Plan'!$P$2:$P$101,$N23)),"")</f>
        <v/>
      </c>
      <c r="N23" s="10">
        <f>IFERROR(IF(ROWS($N$15:N23)&gt;SUMPRODUCT(--('Load Plan'!$Q$2:$Q$101&lt;&gt;"")),"",MATCH(SMALL('Load Plan'!$Q$2:$Q$101,ROWS($N$15:N23)),'Load Plan'!$Q$2:$Q$101,0)),"")</f>
        <v/>
      </c>
    </row>
    <row r="24">
      <c r="A24" s="9">
        <f>IFERROR(IF($N24="","",INDEX('Load Plan'!$F$2:$F$101,$N24)),"")</f>
        <v/>
      </c>
      <c r="B24" s="10">
        <f>IFERROR(IF($N24="","",INDEX('Load Plan'!$A$2:$A$101,$N24)),"")</f>
        <v/>
      </c>
      <c r="C24" s="10">
        <f>IFERROR(IF($N24="","",INDEX('Load Plan'!$B$2:$B$101,$N24)),"")</f>
        <v/>
      </c>
      <c r="D24" s="10">
        <f>IFERROR(IF($N24="","",INDEX('Load Plan'!$C$2:$C$101,$N24)),"")</f>
        <v/>
      </c>
      <c r="E24" s="10">
        <f>IFERROR(IF($N24="","",INDEX('Load Plan'!$D$2:$D$101,$N24)),"")</f>
        <v/>
      </c>
      <c r="F24" s="10">
        <f>IFERROR(IF($N24="","",INDEX('Load Plan'!$K$2:$K$101,$N24)),"")</f>
        <v/>
      </c>
      <c r="G24" s="10">
        <f>IFERROR(IF($N24="","",INDEX('Load Plan'!$J$2:$J$101,$N24)),"")</f>
        <v/>
      </c>
      <c r="H24" s="9">
        <f>IFERROR(IF($N24="","",INDEX('Load Plan'!$E$2:$E$101,$N24)),"")</f>
        <v/>
      </c>
      <c r="I24" s="9">
        <f>IFERROR(IF($N24="","",INDEX('Load Plan'!$G$2:$G$101,$N24)),"")</f>
        <v/>
      </c>
      <c r="J24" s="11">
        <f>IFERROR(IF($N24="","",INDEX('Load Plan'!$H$2:$H$101,$N24)),"")</f>
        <v/>
      </c>
      <c r="K24" s="11">
        <f>IFERROR(IF($N24="","",INDEX('Load Plan'!$I$2:$I$101,$N24)),"")</f>
        <v/>
      </c>
      <c r="L24" s="11">
        <f>IFERROR(IF($N24="","",INDEX('Load Plan'!$L$2:$L$101,$N24)),"")</f>
        <v/>
      </c>
      <c r="M24" s="10">
        <f>IFERROR(IF($N24="","",INDEX('Load Plan'!$P$2:$P$101,$N24)),"")</f>
        <v/>
      </c>
      <c r="N24" s="10">
        <f>IFERROR(IF(ROWS($N$15:N24)&gt;SUMPRODUCT(--('Load Plan'!$Q$2:$Q$101&lt;&gt;"")),"",MATCH(SMALL('Load Plan'!$Q$2:$Q$101,ROWS($N$15:N24)),'Load Plan'!$Q$2:$Q$101,0)),"")</f>
        <v/>
      </c>
    </row>
    <row r="25">
      <c r="A25" s="9">
        <f>IFERROR(IF($N25="","",INDEX('Load Plan'!$F$2:$F$101,$N25)),"")</f>
        <v/>
      </c>
      <c r="B25" s="10">
        <f>IFERROR(IF($N25="","",INDEX('Load Plan'!$A$2:$A$101,$N25)),"")</f>
        <v/>
      </c>
      <c r="C25" s="10">
        <f>IFERROR(IF($N25="","",INDEX('Load Plan'!$B$2:$B$101,$N25)),"")</f>
        <v/>
      </c>
      <c r="D25" s="10">
        <f>IFERROR(IF($N25="","",INDEX('Load Plan'!$C$2:$C$101,$N25)),"")</f>
        <v/>
      </c>
      <c r="E25" s="10">
        <f>IFERROR(IF($N25="","",INDEX('Load Plan'!$D$2:$D$101,$N25)),"")</f>
        <v/>
      </c>
      <c r="F25" s="10">
        <f>IFERROR(IF($N25="","",INDEX('Load Plan'!$K$2:$K$101,$N25)),"")</f>
        <v/>
      </c>
      <c r="G25" s="10">
        <f>IFERROR(IF($N25="","",INDEX('Load Plan'!$J$2:$J$101,$N25)),"")</f>
        <v/>
      </c>
      <c r="H25" s="9">
        <f>IFERROR(IF($N25="","",INDEX('Load Plan'!$E$2:$E$101,$N25)),"")</f>
        <v/>
      </c>
      <c r="I25" s="9">
        <f>IFERROR(IF($N25="","",INDEX('Load Plan'!$G$2:$G$101,$N25)),"")</f>
        <v/>
      </c>
      <c r="J25" s="11">
        <f>IFERROR(IF($N25="","",INDEX('Load Plan'!$H$2:$H$101,$N25)),"")</f>
        <v/>
      </c>
      <c r="K25" s="11">
        <f>IFERROR(IF($N25="","",INDEX('Load Plan'!$I$2:$I$101,$N25)),"")</f>
        <v/>
      </c>
      <c r="L25" s="11">
        <f>IFERROR(IF($N25="","",INDEX('Load Plan'!$L$2:$L$101,$N25)),"")</f>
        <v/>
      </c>
      <c r="M25" s="10">
        <f>IFERROR(IF($N25="","",INDEX('Load Plan'!$P$2:$P$101,$N25)),"")</f>
        <v/>
      </c>
      <c r="N25" s="10">
        <f>IFERROR(IF(ROWS($N$15:N25)&gt;SUMPRODUCT(--('Load Plan'!$Q$2:$Q$101&lt;&gt;"")),"",MATCH(SMALL('Load Plan'!$Q$2:$Q$101,ROWS($N$15:N25)),'Load Plan'!$Q$2:$Q$101,0)),"")</f>
        <v/>
      </c>
    </row>
    <row r="26">
      <c r="A26" s="9">
        <f>IFERROR(IF($N26="","",INDEX('Load Plan'!$F$2:$F$101,$N26)),"")</f>
        <v/>
      </c>
      <c r="B26" s="10">
        <f>IFERROR(IF($N26="","",INDEX('Load Plan'!$A$2:$A$101,$N26)),"")</f>
        <v/>
      </c>
      <c r="C26" s="10">
        <f>IFERROR(IF($N26="","",INDEX('Load Plan'!$B$2:$B$101,$N26)),"")</f>
        <v/>
      </c>
      <c r="D26" s="10">
        <f>IFERROR(IF($N26="","",INDEX('Load Plan'!$C$2:$C$101,$N26)),"")</f>
        <v/>
      </c>
      <c r="E26" s="10">
        <f>IFERROR(IF($N26="","",INDEX('Load Plan'!$D$2:$D$101,$N26)),"")</f>
        <v/>
      </c>
      <c r="F26" s="10">
        <f>IFERROR(IF($N26="","",INDEX('Load Plan'!$K$2:$K$101,$N26)),"")</f>
        <v/>
      </c>
      <c r="G26" s="10">
        <f>IFERROR(IF($N26="","",INDEX('Load Plan'!$J$2:$J$101,$N26)),"")</f>
        <v/>
      </c>
      <c r="H26" s="9">
        <f>IFERROR(IF($N26="","",INDEX('Load Plan'!$E$2:$E$101,$N26)),"")</f>
        <v/>
      </c>
      <c r="I26" s="9">
        <f>IFERROR(IF($N26="","",INDEX('Load Plan'!$G$2:$G$101,$N26)),"")</f>
        <v/>
      </c>
      <c r="J26" s="11">
        <f>IFERROR(IF($N26="","",INDEX('Load Plan'!$H$2:$H$101,$N26)),"")</f>
        <v/>
      </c>
      <c r="K26" s="11">
        <f>IFERROR(IF($N26="","",INDEX('Load Plan'!$I$2:$I$101,$N26)),"")</f>
        <v/>
      </c>
      <c r="L26" s="11">
        <f>IFERROR(IF($N26="","",INDEX('Load Plan'!$L$2:$L$101,$N26)),"")</f>
        <v/>
      </c>
      <c r="M26" s="10">
        <f>IFERROR(IF($N26="","",INDEX('Load Plan'!$P$2:$P$101,$N26)),"")</f>
        <v/>
      </c>
      <c r="N26" s="10">
        <f>IFERROR(IF(ROWS($N$15:N26)&gt;SUMPRODUCT(--('Load Plan'!$Q$2:$Q$101&lt;&gt;"")),"",MATCH(SMALL('Load Plan'!$Q$2:$Q$101,ROWS($N$15:N26)),'Load Plan'!$Q$2:$Q$101,0)),"")</f>
        <v/>
      </c>
    </row>
    <row r="27">
      <c r="A27" s="9">
        <f>IFERROR(IF($N27="","",INDEX('Load Plan'!$F$2:$F$101,$N27)),"")</f>
        <v/>
      </c>
      <c r="B27" s="10">
        <f>IFERROR(IF($N27="","",INDEX('Load Plan'!$A$2:$A$101,$N27)),"")</f>
        <v/>
      </c>
      <c r="C27" s="10">
        <f>IFERROR(IF($N27="","",INDEX('Load Plan'!$B$2:$B$101,$N27)),"")</f>
        <v/>
      </c>
      <c r="D27" s="10">
        <f>IFERROR(IF($N27="","",INDEX('Load Plan'!$C$2:$C$101,$N27)),"")</f>
        <v/>
      </c>
      <c r="E27" s="10">
        <f>IFERROR(IF($N27="","",INDEX('Load Plan'!$D$2:$D$101,$N27)),"")</f>
        <v/>
      </c>
      <c r="F27" s="10">
        <f>IFERROR(IF($N27="","",INDEX('Load Plan'!$K$2:$K$101,$N27)),"")</f>
        <v/>
      </c>
      <c r="G27" s="10">
        <f>IFERROR(IF($N27="","",INDEX('Load Plan'!$J$2:$J$101,$N27)),"")</f>
        <v/>
      </c>
      <c r="H27" s="9">
        <f>IFERROR(IF($N27="","",INDEX('Load Plan'!$E$2:$E$101,$N27)),"")</f>
        <v/>
      </c>
      <c r="I27" s="9">
        <f>IFERROR(IF($N27="","",INDEX('Load Plan'!$G$2:$G$101,$N27)),"")</f>
        <v/>
      </c>
      <c r="J27" s="11">
        <f>IFERROR(IF($N27="","",INDEX('Load Plan'!$H$2:$H$101,$N27)),"")</f>
        <v/>
      </c>
      <c r="K27" s="11">
        <f>IFERROR(IF($N27="","",INDEX('Load Plan'!$I$2:$I$101,$N27)),"")</f>
        <v/>
      </c>
      <c r="L27" s="11">
        <f>IFERROR(IF($N27="","",INDEX('Load Plan'!$L$2:$L$101,$N27)),"")</f>
        <v/>
      </c>
      <c r="M27" s="10">
        <f>IFERROR(IF($N27="","",INDEX('Load Plan'!$P$2:$P$101,$N27)),"")</f>
        <v/>
      </c>
      <c r="N27" s="10">
        <f>IFERROR(IF(ROWS($N$15:N27)&gt;SUMPRODUCT(--('Load Plan'!$Q$2:$Q$101&lt;&gt;"")),"",MATCH(SMALL('Load Plan'!$Q$2:$Q$101,ROWS($N$15:N27)),'Load Plan'!$Q$2:$Q$101,0)),"")</f>
        <v/>
      </c>
    </row>
    <row r="28">
      <c r="A28" s="9">
        <f>IFERROR(IF($N28="","",INDEX('Load Plan'!$F$2:$F$101,$N28)),"")</f>
        <v/>
      </c>
      <c r="B28" s="10">
        <f>IFERROR(IF($N28="","",INDEX('Load Plan'!$A$2:$A$101,$N28)),"")</f>
        <v/>
      </c>
      <c r="C28" s="10">
        <f>IFERROR(IF($N28="","",INDEX('Load Plan'!$B$2:$B$101,$N28)),"")</f>
        <v/>
      </c>
      <c r="D28" s="10">
        <f>IFERROR(IF($N28="","",INDEX('Load Plan'!$C$2:$C$101,$N28)),"")</f>
        <v/>
      </c>
      <c r="E28" s="10">
        <f>IFERROR(IF($N28="","",INDEX('Load Plan'!$D$2:$D$101,$N28)),"")</f>
        <v/>
      </c>
      <c r="F28" s="10">
        <f>IFERROR(IF($N28="","",INDEX('Load Plan'!$K$2:$K$101,$N28)),"")</f>
        <v/>
      </c>
      <c r="G28" s="10">
        <f>IFERROR(IF($N28="","",INDEX('Load Plan'!$J$2:$J$101,$N28)),"")</f>
        <v/>
      </c>
      <c r="H28" s="9">
        <f>IFERROR(IF($N28="","",INDEX('Load Plan'!$E$2:$E$101,$N28)),"")</f>
        <v/>
      </c>
      <c r="I28" s="9">
        <f>IFERROR(IF($N28="","",INDEX('Load Plan'!$G$2:$G$101,$N28)),"")</f>
        <v/>
      </c>
      <c r="J28" s="11">
        <f>IFERROR(IF($N28="","",INDEX('Load Plan'!$H$2:$H$101,$N28)),"")</f>
        <v/>
      </c>
      <c r="K28" s="11">
        <f>IFERROR(IF($N28="","",INDEX('Load Plan'!$I$2:$I$101,$N28)),"")</f>
        <v/>
      </c>
      <c r="L28" s="11">
        <f>IFERROR(IF($N28="","",INDEX('Load Plan'!$L$2:$L$101,$N28)),"")</f>
        <v/>
      </c>
      <c r="M28" s="10">
        <f>IFERROR(IF($N28="","",INDEX('Load Plan'!$P$2:$P$101,$N28)),"")</f>
        <v/>
      </c>
      <c r="N28" s="10">
        <f>IFERROR(IF(ROWS($N$15:N28)&gt;SUMPRODUCT(--('Load Plan'!$Q$2:$Q$101&lt;&gt;"")),"",MATCH(SMALL('Load Plan'!$Q$2:$Q$101,ROWS($N$15:N28)),'Load Plan'!$Q$2:$Q$101,0)),"")</f>
        <v/>
      </c>
    </row>
    <row r="29">
      <c r="A29" s="9">
        <f>IFERROR(IF($N29="","",INDEX('Load Plan'!$F$2:$F$101,$N29)),"")</f>
        <v/>
      </c>
      <c r="B29" s="10">
        <f>IFERROR(IF($N29="","",INDEX('Load Plan'!$A$2:$A$101,$N29)),"")</f>
        <v/>
      </c>
      <c r="C29" s="10">
        <f>IFERROR(IF($N29="","",INDEX('Load Plan'!$B$2:$B$101,$N29)),"")</f>
        <v/>
      </c>
      <c r="D29" s="10">
        <f>IFERROR(IF($N29="","",INDEX('Load Plan'!$C$2:$C$101,$N29)),"")</f>
        <v/>
      </c>
      <c r="E29" s="10">
        <f>IFERROR(IF($N29="","",INDEX('Load Plan'!$D$2:$D$101,$N29)),"")</f>
        <v/>
      </c>
      <c r="F29" s="10">
        <f>IFERROR(IF($N29="","",INDEX('Load Plan'!$K$2:$K$101,$N29)),"")</f>
        <v/>
      </c>
      <c r="G29" s="10">
        <f>IFERROR(IF($N29="","",INDEX('Load Plan'!$J$2:$J$101,$N29)),"")</f>
        <v/>
      </c>
      <c r="H29" s="9">
        <f>IFERROR(IF($N29="","",INDEX('Load Plan'!$E$2:$E$101,$N29)),"")</f>
        <v/>
      </c>
      <c r="I29" s="9">
        <f>IFERROR(IF($N29="","",INDEX('Load Plan'!$G$2:$G$101,$N29)),"")</f>
        <v/>
      </c>
      <c r="J29" s="11">
        <f>IFERROR(IF($N29="","",INDEX('Load Plan'!$H$2:$H$101,$N29)),"")</f>
        <v/>
      </c>
      <c r="K29" s="11">
        <f>IFERROR(IF($N29="","",INDEX('Load Plan'!$I$2:$I$101,$N29)),"")</f>
        <v/>
      </c>
      <c r="L29" s="11">
        <f>IFERROR(IF($N29="","",INDEX('Load Plan'!$L$2:$L$101,$N29)),"")</f>
        <v/>
      </c>
      <c r="M29" s="10">
        <f>IFERROR(IF($N29="","",INDEX('Load Plan'!$P$2:$P$101,$N29)),"")</f>
        <v/>
      </c>
      <c r="N29" s="10">
        <f>IFERROR(IF(ROWS($N$15:N29)&gt;SUMPRODUCT(--('Load Plan'!$Q$2:$Q$101&lt;&gt;"")),"",MATCH(SMALL('Load Plan'!$Q$2:$Q$101,ROWS($N$15:N29)),'Load Plan'!$Q$2:$Q$101,0)),"")</f>
        <v/>
      </c>
    </row>
    <row r="30">
      <c r="A30" s="9">
        <f>IFERROR(IF($N30="","",INDEX('Load Plan'!$F$2:$F$101,$N30)),"")</f>
        <v/>
      </c>
      <c r="B30" s="10">
        <f>IFERROR(IF($N30="","",INDEX('Load Plan'!$A$2:$A$101,$N30)),"")</f>
        <v/>
      </c>
      <c r="C30" s="10">
        <f>IFERROR(IF($N30="","",INDEX('Load Plan'!$B$2:$B$101,$N30)),"")</f>
        <v/>
      </c>
      <c r="D30" s="10">
        <f>IFERROR(IF($N30="","",INDEX('Load Plan'!$C$2:$C$101,$N30)),"")</f>
        <v/>
      </c>
      <c r="E30" s="10">
        <f>IFERROR(IF($N30="","",INDEX('Load Plan'!$D$2:$D$101,$N30)),"")</f>
        <v/>
      </c>
      <c r="F30" s="10">
        <f>IFERROR(IF($N30="","",INDEX('Load Plan'!$K$2:$K$101,$N30)),"")</f>
        <v/>
      </c>
      <c r="G30" s="10">
        <f>IFERROR(IF($N30="","",INDEX('Load Plan'!$J$2:$J$101,$N30)),"")</f>
        <v/>
      </c>
      <c r="H30" s="9">
        <f>IFERROR(IF($N30="","",INDEX('Load Plan'!$E$2:$E$101,$N30)),"")</f>
        <v/>
      </c>
      <c r="I30" s="9">
        <f>IFERROR(IF($N30="","",INDEX('Load Plan'!$G$2:$G$101,$N30)),"")</f>
        <v/>
      </c>
      <c r="J30" s="11">
        <f>IFERROR(IF($N30="","",INDEX('Load Plan'!$H$2:$H$101,$N30)),"")</f>
        <v/>
      </c>
      <c r="K30" s="11">
        <f>IFERROR(IF($N30="","",INDEX('Load Plan'!$I$2:$I$101,$N30)),"")</f>
        <v/>
      </c>
      <c r="L30" s="11">
        <f>IFERROR(IF($N30="","",INDEX('Load Plan'!$L$2:$L$101,$N30)),"")</f>
        <v/>
      </c>
      <c r="M30" s="10">
        <f>IFERROR(IF($N30="","",INDEX('Load Plan'!$P$2:$P$101,$N30)),"")</f>
        <v/>
      </c>
      <c r="N30" s="10">
        <f>IFERROR(IF(ROWS($N$15:N30)&gt;SUMPRODUCT(--('Load Plan'!$Q$2:$Q$101&lt;&gt;"")),"",MATCH(SMALL('Load Plan'!$Q$2:$Q$101,ROWS($N$15:N30)),'Load Plan'!$Q$2:$Q$101,0)),"")</f>
        <v/>
      </c>
    </row>
    <row r="31">
      <c r="A31" s="9">
        <f>IFERROR(IF($N31="","",INDEX('Load Plan'!$F$2:$F$101,$N31)),"")</f>
        <v/>
      </c>
      <c r="B31" s="10">
        <f>IFERROR(IF($N31="","",INDEX('Load Plan'!$A$2:$A$101,$N31)),"")</f>
        <v/>
      </c>
      <c r="C31" s="10">
        <f>IFERROR(IF($N31="","",INDEX('Load Plan'!$B$2:$B$101,$N31)),"")</f>
        <v/>
      </c>
      <c r="D31" s="10">
        <f>IFERROR(IF($N31="","",INDEX('Load Plan'!$C$2:$C$101,$N31)),"")</f>
        <v/>
      </c>
      <c r="E31" s="10">
        <f>IFERROR(IF($N31="","",INDEX('Load Plan'!$D$2:$D$101,$N31)),"")</f>
        <v/>
      </c>
      <c r="F31" s="10">
        <f>IFERROR(IF($N31="","",INDEX('Load Plan'!$K$2:$K$101,$N31)),"")</f>
        <v/>
      </c>
      <c r="G31" s="10">
        <f>IFERROR(IF($N31="","",INDEX('Load Plan'!$J$2:$J$101,$N31)),"")</f>
        <v/>
      </c>
      <c r="H31" s="9">
        <f>IFERROR(IF($N31="","",INDEX('Load Plan'!$E$2:$E$101,$N31)),"")</f>
        <v/>
      </c>
      <c r="I31" s="9">
        <f>IFERROR(IF($N31="","",INDEX('Load Plan'!$G$2:$G$101,$N31)),"")</f>
        <v/>
      </c>
      <c r="J31" s="11">
        <f>IFERROR(IF($N31="","",INDEX('Load Plan'!$H$2:$H$101,$N31)),"")</f>
        <v/>
      </c>
      <c r="K31" s="11">
        <f>IFERROR(IF($N31="","",INDEX('Load Plan'!$I$2:$I$101,$N31)),"")</f>
        <v/>
      </c>
      <c r="L31" s="11">
        <f>IFERROR(IF($N31="","",INDEX('Load Plan'!$L$2:$L$101,$N31)),"")</f>
        <v/>
      </c>
      <c r="M31" s="10">
        <f>IFERROR(IF($N31="","",INDEX('Load Plan'!$P$2:$P$101,$N31)),"")</f>
        <v/>
      </c>
      <c r="N31" s="10">
        <f>IFERROR(IF(ROWS($N$15:N31)&gt;SUMPRODUCT(--('Load Plan'!$Q$2:$Q$101&lt;&gt;"")),"",MATCH(SMALL('Load Plan'!$Q$2:$Q$101,ROWS($N$15:N31)),'Load Plan'!$Q$2:$Q$101,0)),"")</f>
        <v/>
      </c>
    </row>
    <row r="32">
      <c r="A32" s="9">
        <f>IFERROR(IF($N32="","",INDEX('Load Plan'!$F$2:$F$101,$N32)),"")</f>
        <v/>
      </c>
      <c r="B32" s="10">
        <f>IFERROR(IF($N32="","",INDEX('Load Plan'!$A$2:$A$101,$N32)),"")</f>
        <v/>
      </c>
      <c r="C32" s="10">
        <f>IFERROR(IF($N32="","",INDEX('Load Plan'!$B$2:$B$101,$N32)),"")</f>
        <v/>
      </c>
      <c r="D32" s="10">
        <f>IFERROR(IF($N32="","",INDEX('Load Plan'!$C$2:$C$101,$N32)),"")</f>
        <v/>
      </c>
      <c r="E32" s="10">
        <f>IFERROR(IF($N32="","",INDEX('Load Plan'!$D$2:$D$101,$N32)),"")</f>
        <v/>
      </c>
      <c r="F32" s="10">
        <f>IFERROR(IF($N32="","",INDEX('Load Plan'!$K$2:$K$101,$N32)),"")</f>
        <v/>
      </c>
      <c r="G32" s="10">
        <f>IFERROR(IF($N32="","",INDEX('Load Plan'!$J$2:$J$101,$N32)),"")</f>
        <v/>
      </c>
      <c r="H32" s="9">
        <f>IFERROR(IF($N32="","",INDEX('Load Plan'!$E$2:$E$101,$N32)),"")</f>
        <v/>
      </c>
      <c r="I32" s="9">
        <f>IFERROR(IF($N32="","",INDEX('Load Plan'!$G$2:$G$101,$N32)),"")</f>
        <v/>
      </c>
      <c r="J32" s="11">
        <f>IFERROR(IF($N32="","",INDEX('Load Plan'!$H$2:$H$101,$N32)),"")</f>
        <v/>
      </c>
      <c r="K32" s="11">
        <f>IFERROR(IF($N32="","",INDEX('Load Plan'!$I$2:$I$101,$N32)),"")</f>
        <v/>
      </c>
      <c r="L32" s="11">
        <f>IFERROR(IF($N32="","",INDEX('Load Plan'!$L$2:$L$101,$N32)),"")</f>
        <v/>
      </c>
      <c r="M32" s="10">
        <f>IFERROR(IF($N32="","",INDEX('Load Plan'!$P$2:$P$101,$N32)),"")</f>
        <v/>
      </c>
      <c r="N32" s="10">
        <f>IFERROR(IF(ROWS($N$15:N32)&gt;SUMPRODUCT(--('Load Plan'!$Q$2:$Q$101&lt;&gt;"")),"",MATCH(SMALL('Load Plan'!$Q$2:$Q$101,ROWS($N$15:N32)),'Load Plan'!$Q$2:$Q$101,0)),"")</f>
        <v/>
      </c>
    </row>
    <row r="33">
      <c r="A33" s="9">
        <f>IFERROR(IF($N33="","",INDEX('Load Plan'!$F$2:$F$101,$N33)),"")</f>
        <v/>
      </c>
      <c r="B33" s="10">
        <f>IFERROR(IF($N33="","",INDEX('Load Plan'!$A$2:$A$101,$N33)),"")</f>
        <v/>
      </c>
      <c r="C33" s="10">
        <f>IFERROR(IF($N33="","",INDEX('Load Plan'!$B$2:$B$101,$N33)),"")</f>
        <v/>
      </c>
      <c r="D33" s="10">
        <f>IFERROR(IF($N33="","",INDEX('Load Plan'!$C$2:$C$101,$N33)),"")</f>
        <v/>
      </c>
      <c r="E33" s="10">
        <f>IFERROR(IF($N33="","",INDEX('Load Plan'!$D$2:$D$101,$N33)),"")</f>
        <v/>
      </c>
      <c r="F33" s="10">
        <f>IFERROR(IF($N33="","",INDEX('Load Plan'!$K$2:$K$101,$N33)),"")</f>
        <v/>
      </c>
      <c r="G33" s="10">
        <f>IFERROR(IF($N33="","",INDEX('Load Plan'!$J$2:$J$101,$N33)),"")</f>
        <v/>
      </c>
      <c r="H33" s="9">
        <f>IFERROR(IF($N33="","",INDEX('Load Plan'!$E$2:$E$101,$N33)),"")</f>
        <v/>
      </c>
      <c r="I33" s="9">
        <f>IFERROR(IF($N33="","",INDEX('Load Plan'!$G$2:$G$101,$N33)),"")</f>
        <v/>
      </c>
      <c r="J33" s="11">
        <f>IFERROR(IF($N33="","",INDEX('Load Plan'!$H$2:$H$101,$N33)),"")</f>
        <v/>
      </c>
      <c r="K33" s="11">
        <f>IFERROR(IF($N33="","",INDEX('Load Plan'!$I$2:$I$101,$N33)),"")</f>
        <v/>
      </c>
      <c r="L33" s="11">
        <f>IFERROR(IF($N33="","",INDEX('Load Plan'!$L$2:$L$101,$N33)),"")</f>
        <v/>
      </c>
      <c r="M33" s="10">
        <f>IFERROR(IF($N33="","",INDEX('Load Plan'!$P$2:$P$101,$N33)),"")</f>
        <v/>
      </c>
      <c r="N33" s="10">
        <f>IFERROR(IF(ROWS($N$15:N33)&gt;SUMPRODUCT(--('Load Plan'!$Q$2:$Q$101&lt;&gt;"")),"",MATCH(SMALL('Load Plan'!$Q$2:$Q$101,ROWS($N$15:N33)),'Load Plan'!$Q$2:$Q$101,0)),"")</f>
        <v/>
      </c>
    </row>
    <row r="34">
      <c r="A34" s="9">
        <f>IFERROR(IF($N34="","",INDEX('Load Plan'!$F$2:$F$101,$N34)),"")</f>
        <v/>
      </c>
      <c r="B34" s="10">
        <f>IFERROR(IF($N34="","",INDEX('Load Plan'!$A$2:$A$101,$N34)),"")</f>
        <v/>
      </c>
      <c r="C34" s="10">
        <f>IFERROR(IF($N34="","",INDEX('Load Plan'!$B$2:$B$101,$N34)),"")</f>
        <v/>
      </c>
      <c r="D34" s="10">
        <f>IFERROR(IF($N34="","",INDEX('Load Plan'!$C$2:$C$101,$N34)),"")</f>
        <v/>
      </c>
      <c r="E34" s="10">
        <f>IFERROR(IF($N34="","",INDEX('Load Plan'!$D$2:$D$101,$N34)),"")</f>
        <v/>
      </c>
      <c r="F34" s="10">
        <f>IFERROR(IF($N34="","",INDEX('Load Plan'!$K$2:$K$101,$N34)),"")</f>
        <v/>
      </c>
      <c r="G34" s="10">
        <f>IFERROR(IF($N34="","",INDEX('Load Plan'!$J$2:$J$101,$N34)),"")</f>
        <v/>
      </c>
      <c r="H34" s="9">
        <f>IFERROR(IF($N34="","",INDEX('Load Plan'!$E$2:$E$101,$N34)),"")</f>
        <v/>
      </c>
      <c r="I34" s="9">
        <f>IFERROR(IF($N34="","",INDEX('Load Plan'!$G$2:$G$101,$N34)),"")</f>
        <v/>
      </c>
      <c r="J34" s="11">
        <f>IFERROR(IF($N34="","",INDEX('Load Plan'!$H$2:$H$101,$N34)),"")</f>
        <v/>
      </c>
      <c r="K34" s="11">
        <f>IFERROR(IF($N34="","",INDEX('Load Plan'!$I$2:$I$101,$N34)),"")</f>
        <v/>
      </c>
      <c r="L34" s="11">
        <f>IFERROR(IF($N34="","",INDEX('Load Plan'!$L$2:$L$101,$N34)),"")</f>
        <v/>
      </c>
      <c r="M34" s="10">
        <f>IFERROR(IF($N34="","",INDEX('Load Plan'!$P$2:$P$101,$N34)),"")</f>
        <v/>
      </c>
      <c r="N34" s="10">
        <f>IFERROR(IF(ROWS($N$15:N34)&gt;SUMPRODUCT(--('Load Plan'!$Q$2:$Q$101&lt;&gt;"")),"",MATCH(SMALL('Load Plan'!$Q$2:$Q$101,ROWS($N$15:N34)),'Load Plan'!$Q$2:$Q$101,0)),"")</f>
        <v/>
      </c>
    </row>
    <row r="35">
      <c r="A35" s="9">
        <f>IFERROR(IF($N35="","",INDEX('Load Plan'!$F$2:$F$101,$N35)),"")</f>
        <v/>
      </c>
      <c r="B35" s="10">
        <f>IFERROR(IF($N35="","",INDEX('Load Plan'!$A$2:$A$101,$N35)),"")</f>
        <v/>
      </c>
      <c r="C35" s="10">
        <f>IFERROR(IF($N35="","",INDEX('Load Plan'!$B$2:$B$101,$N35)),"")</f>
        <v/>
      </c>
      <c r="D35" s="10">
        <f>IFERROR(IF($N35="","",INDEX('Load Plan'!$C$2:$C$101,$N35)),"")</f>
        <v/>
      </c>
      <c r="E35" s="10">
        <f>IFERROR(IF($N35="","",INDEX('Load Plan'!$D$2:$D$101,$N35)),"")</f>
        <v/>
      </c>
      <c r="F35" s="10">
        <f>IFERROR(IF($N35="","",INDEX('Load Plan'!$K$2:$K$101,$N35)),"")</f>
        <v/>
      </c>
      <c r="G35" s="10">
        <f>IFERROR(IF($N35="","",INDEX('Load Plan'!$J$2:$J$101,$N35)),"")</f>
        <v/>
      </c>
      <c r="H35" s="9">
        <f>IFERROR(IF($N35="","",INDEX('Load Plan'!$E$2:$E$101,$N35)),"")</f>
        <v/>
      </c>
      <c r="I35" s="9">
        <f>IFERROR(IF($N35="","",INDEX('Load Plan'!$G$2:$G$101,$N35)),"")</f>
        <v/>
      </c>
      <c r="J35" s="11">
        <f>IFERROR(IF($N35="","",INDEX('Load Plan'!$H$2:$H$101,$N35)),"")</f>
        <v/>
      </c>
      <c r="K35" s="11">
        <f>IFERROR(IF($N35="","",INDEX('Load Plan'!$I$2:$I$101,$N35)),"")</f>
        <v/>
      </c>
      <c r="L35" s="11">
        <f>IFERROR(IF($N35="","",INDEX('Load Plan'!$L$2:$L$101,$N35)),"")</f>
        <v/>
      </c>
      <c r="M35" s="10">
        <f>IFERROR(IF($N35="","",INDEX('Load Plan'!$P$2:$P$101,$N35)),"")</f>
        <v/>
      </c>
      <c r="N35" s="10">
        <f>IFERROR(IF(ROWS($N$15:N35)&gt;SUMPRODUCT(--('Load Plan'!$Q$2:$Q$101&lt;&gt;"")),"",MATCH(SMALL('Load Plan'!$Q$2:$Q$101,ROWS($N$15:N35)),'Load Plan'!$Q$2:$Q$101,0)),"")</f>
        <v/>
      </c>
    </row>
    <row r="36">
      <c r="A36" s="9">
        <f>IFERROR(IF($N36="","",INDEX('Load Plan'!$F$2:$F$101,$N36)),"")</f>
        <v/>
      </c>
      <c r="B36" s="10">
        <f>IFERROR(IF($N36="","",INDEX('Load Plan'!$A$2:$A$101,$N36)),"")</f>
        <v/>
      </c>
      <c r="C36" s="10">
        <f>IFERROR(IF($N36="","",INDEX('Load Plan'!$B$2:$B$101,$N36)),"")</f>
        <v/>
      </c>
      <c r="D36" s="10">
        <f>IFERROR(IF($N36="","",INDEX('Load Plan'!$C$2:$C$101,$N36)),"")</f>
        <v/>
      </c>
      <c r="E36" s="10">
        <f>IFERROR(IF($N36="","",INDEX('Load Plan'!$D$2:$D$101,$N36)),"")</f>
        <v/>
      </c>
      <c r="F36" s="10">
        <f>IFERROR(IF($N36="","",INDEX('Load Plan'!$K$2:$K$101,$N36)),"")</f>
        <v/>
      </c>
      <c r="G36" s="10">
        <f>IFERROR(IF($N36="","",INDEX('Load Plan'!$J$2:$J$101,$N36)),"")</f>
        <v/>
      </c>
      <c r="H36" s="9">
        <f>IFERROR(IF($N36="","",INDEX('Load Plan'!$E$2:$E$101,$N36)),"")</f>
        <v/>
      </c>
      <c r="I36" s="9">
        <f>IFERROR(IF($N36="","",INDEX('Load Plan'!$G$2:$G$101,$N36)),"")</f>
        <v/>
      </c>
      <c r="J36" s="11">
        <f>IFERROR(IF($N36="","",INDEX('Load Plan'!$H$2:$H$101,$N36)),"")</f>
        <v/>
      </c>
      <c r="K36" s="11">
        <f>IFERROR(IF($N36="","",INDEX('Load Plan'!$I$2:$I$101,$N36)),"")</f>
        <v/>
      </c>
      <c r="L36" s="11">
        <f>IFERROR(IF($N36="","",INDEX('Load Plan'!$L$2:$L$101,$N36)),"")</f>
        <v/>
      </c>
      <c r="M36" s="10">
        <f>IFERROR(IF($N36="","",INDEX('Load Plan'!$P$2:$P$101,$N36)),"")</f>
        <v/>
      </c>
      <c r="N36" s="10">
        <f>IFERROR(IF(ROWS($N$15:N36)&gt;SUMPRODUCT(--('Load Plan'!$Q$2:$Q$101&lt;&gt;"")),"",MATCH(SMALL('Load Plan'!$Q$2:$Q$101,ROWS($N$15:N36)),'Load Plan'!$Q$2:$Q$101,0)),"")</f>
        <v/>
      </c>
    </row>
    <row r="37">
      <c r="A37" s="9">
        <f>IFERROR(IF($N37="","",INDEX('Load Plan'!$F$2:$F$101,$N37)),"")</f>
        <v/>
      </c>
      <c r="B37" s="10">
        <f>IFERROR(IF($N37="","",INDEX('Load Plan'!$A$2:$A$101,$N37)),"")</f>
        <v/>
      </c>
      <c r="C37" s="10">
        <f>IFERROR(IF($N37="","",INDEX('Load Plan'!$B$2:$B$101,$N37)),"")</f>
        <v/>
      </c>
      <c r="D37" s="10">
        <f>IFERROR(IF($N37="","",INDEX('Load Plan'!$C$2:$C$101,$N37)),"")</f>
        <v/>
      </c>
      <c r="E37" s="10">
        <f>IFERROR(IF($N37="","",INDEX('Load Plan'!$D$2:$D$101,$N37)),"")</f>
        <v/>
      </c>
      <c r="F37" s="10">
        <f>IFERROR(IF($N37="","",INDEX('Load Plan'!$K$2:$K$101,$N37)),"")</f>
        <v/>
      </c>
      <c r="G37" s="10">
        <f>IFERROR(IF($N37="","",INDEX('Load Plan'!$J$2:$J$101,$N37)),"")</f>
        <v/>
      </c>
      <c r="H37" s="9">
        <f>IFERROR(IF($N37="","",INDEX('Load Plan'!$E$2:$E$101,$N37)),"")</f>
        <v/>
      </c>
      <c r="I37" s="9">
        <f>IFERROR(IF($N37="","",INDEX('Load Plan'!$G$2:$G$101,$N37)),"")</f>
        <v/>
      </c>
      <c r="J37" s="11">
        <f>IFERROR(IF($N37="","",INDEX('Load Plan'!$H$2:$H$101,$N37)),"")</f>
        <v/>
      </c>
      <c r="K37" s="11">
        <f>IFERROR(IF($N37="","",INDEX('Load Plan'!$I$2:$I$101,$N37)),"")</f>
        <v/>
      </c>
      <c r="L37" s="11">
        <f>IFERROR(IF($N37="","",INDEX('Load Plan'!$L$2:$L$101,$N37)),"")</f>
        <v/>
      </c>
      <c r="M37" s="10">
        <f>IFERROR(IF($N37="","",INDEX('Load Plan'!$P$2:$P$101,$N37)),"")</f>
        <v/>
      </c>
      <c r="N37" s="10">
        <f>IFERROR(IF(ROWS($N$15:N37)&gt;SUMPRODUCT(--('Load Plan'!$Q$2:$Q$101&lt;&gt;"")),"",MATCH(SMALL('Load Plan'!$Q$2:$Q$101,ROWS($N$15:N37)),'Load Plan'!$Q$2:$Q$101,0)),"")</f>
        <v/>
      </c>
    </row>
    <row r="38">
      <c r="A38" s="9">
        <f>IFERROR(IF($N38="","",INDEX('Load Plan'!$F$2:$F$101,$N38)),"")</f>
        <v/>
      </c>
      <c r="B38" s="10">
        <f>IFERROR(IF($N38="","",INDEX('Load Plan'!$A$2:$A$101,$N38)),"")</f>
        <v/>
      </c>
      <c r="C38" s="10">
        <f>IFERROR(IF($N38="","",INDEX('Load Plan'!$B$2:$B$101,$N38)),"")</f>
        <v/>
      </c>
      <c r="D38" s="10">
        <f>IFERROR(IF($N38="","",INDEX('Load Plan'!$C$2:$C$101,$N38)),"")</f>
        <v/>
      </c>
      <c r="E38" s="10">
        <f>IFERROR(IF($N38="","",INDEX('Load Plan'!$D$2:$D$101,$N38)),"")</f>
        <v/>
      </c>
      <c r="F38" s="10">
        <f>IFERROR(IF($N38="","",INDEX('Load Plan'!$K$2:$K$101,$N38)),"")</f>
        <v/>
      </c>
      <c r="G38" s="10">
        <f>IFERROR(IF($N38="","",INDEX('Load Plan'!$J$2:$J$101,$N38)),"")</f>
        <v/>
      </c>
      <c r="H38" s="9">
        <f>IFERROR(IF($N38="","",INDEX('Load Plan'!$E$2:$E$101,$N38)),"")</f>
        <v/>
      </c>
      <c r="I38" s="9">
        <f>IFERROR(IF($N38="","",INDEX('Load Plan'!$G$2:$G$101,$N38)),"")</f>
        <v/>
      </c>
      <c r="J38" s="11">
        <f>IFERROR(IF($N38="","",INDEX('Load Plan'!$H$2:$H$101,$N38)),"")</f>
        <v/>
      </c>
      <c r="K38" s="11">
        <f>IFERROR(IF($N38="","",INDEX('Load Plan'!$I$2:$I$101,$N38)),"")</f>
        <v/>
      </c>
      <c r="L38" s="11">
        <f>IFERROR(IF($N38="","",INDEX('Load Plan'!$L$2:$L$101,$N38)),"")</f>
        <v/>
      </c>
      <c r="M38" s="10">
        <f>IFERROR(IF($N38="","",INDEX('Load Plan'!$P$2:$P$101,$N38)),"")</f>
        <v/>
      </c>
      <c r="N38" s="10">
        <f>IFERROR(IF(ROWS($N$15:N38)&gt;SUMPRODUCT(--('Load Plan'!$Q$2:$Q$101&lt;&gt;"")),"",MATCH(SMALL('Load Plan'!$Q$2:$Q$101,ROWS($N$15:N38)),'Load Plan'!$Q$2:$Q$101,0)),"")</f>
        <v/>
      </c>
    </row>
    <row r="39">
      <c r="A39" s="9">
        <f>IFERROR(IF($N39="","",INDEX('Load Plan'!$F$2:$F$101,$N39)),"")</f>
        <v/>
      </c>
      <c r="B39" s="10">
        <f>IFERROR(IF($N39="","",INDEX('Load Plan'!$A$2:$A$101,$N39)),"")</f>
        <v/>
      </c>
      <c r="C39" s="10">
        <f>IFERROR(IF($N39="","",INDEX('Load Plan'!$B$2:$B$101,$N39)),"")</f>
        <v/>
      </c>
      <c r="D39" s="10">
        <f>IFERROR(IF($N39="","",INDEX('Load Plan'!$C$2:$C$101,$N39)),"")</f>
        <v/>
      </c>
      <c r="E39" s="10">
        <f>IFERROR(IF($N39="","",INDEX('Load Plan'!$D$2:$D$101,$N39)),"")</f>
        <v/>
      </c>
      <c r="F39" s="10">
        <f>IFERROR(IF($N39="","",INDEX('Load Plan'!$K$2:$K$101,$N39)),"")</f>
        <v/>
      </c>
      <c r="G39" s="10">
        <f>IFERROR(IF($N39="","",INDEX('Load Plan'!$J$2:$J$101,$N39)),"")</f>
        <v/>
      </c>
      <c r="H39" s="9">
        <f>IFERROR(IF($N39="","",INDEX('Load Plan'!$E$2:$E$101,$N39)),"")</f>
        <v/>
      </c>
      <c r="I39" s="9">
        <f>IFERROR(IF($N39="","",INDEX('Load Plan'!$G$2:$G$101,$N39)),"")</f>
        <v/>
      </c>
      <c r="J39" s="11">
        <f>IFERROR(IF($N39="","",INDEX('Load Plan'!$H$2:$H$101,$N39)),"")</f>
        <v/>
      </c>
      <c r="K39" s="11">
        <f>IFERROR(IF($N39="","",INDEX('Load Plan'!$I$2:$I$101,$N39)),"")</f>
        <v/>
      </c>
      <c r="L39" s="11">
        <f>IFERROR(IF($N39="","",INDEX('Load Plan'!$L$2:$L$101,$N39)),"")</f>
        <v/>
      </c>
      <c r="M39" s="10">
        <f>IFERROR(IF($N39="","",INDEX('Load Plan'!$P$2:$P$101,$N39)),"")</f>
        <v/>
      </c>
      <c r="N39" s="10">
        <f>IFERROR(IF(ROWS($N$15:N39)&gt;SUMPRODUCT(--('Load Plan'!$Q$2:$Q$101&lt;&gt;"")),"",MATCH(SMALL('Load Plan'!$Q$2:$Q$101,ROWS($N$15:N39)),'Load Plan'!$Q$2:$Q$101,0)),"")</f>
        <v/>
      </c>
    </row>
    <row r="40">
      <c r="A40" s="9">
        <f>IFERROR(IF($N40="","",INDEX('Load Plan'!$F$2:$F$101,$N40)),"")</f>
        <v/>
      </c>
      <c r="B40" s="10">
        <f>IFERROR(IF($N40="","",INDEX('Load Plan'!$A$2:$A$101,$N40)),"")</f>
        <v/>
      </c>
      <c r="C40" s="10">
        <f>IFERROR(IF($N40="","",INDEX('Load Plan'!$B$2:$B$101,$N40)),"")</f>
        <v/>
      </c>
      <c r="D40" s="10">
        <f>IFERROR(IF($N40="","",INDEX('Load Plan'!$C$2:$C$101,$N40)),"")</f>
        <v/>
      </c>
      <c r="E40" s="10">
        <f>IFERROR(IF($N40="","",INDEX('Load Plan'!$D$2:$D$101,$N40)),"")</f>
        <v/>
      </c>
      <c r="F40" s="10">
        <f>IFERROR(IF($N40="","",INDEX('Load Plan'!$K$2:$K$101,$N40)),"")</f>
        <v/>
      </c>
      <c r="G40" s="10">
        <f>IFERROR(IF($N40="","",INDEX('Load Plan'!$J$2:$J$101,$N40)),"")</f>
        <v/>
      </c>
      <c r="H40" s="9">
        <f>IFERROR(IF($N40="","",INDEX('Load Plan'!$E$2:$E$101,$N40)),"")</f>
        <v/>
      </c>
      <c r="I40" s="9">
        <f>IFERROR(IF($N40="","",INDEX('Load Plan'!$G$2:$G$101,$N40)),"")</f>
        <v/>
      </c>
      <c r="J40" s="11">
        <f>IFERROR(IF($N40="","",INDEX('Load Plan'!$H$2:$H$101,$N40)),"")</f>
        <v/>
      </c>
      <c r="K40" s="11">
        <f>IFERROR(IF($N40="","",INDEX('Load Plan'!$I$2:$I$101,$N40)),"")</f>
        <v/>
      </c>
      <c r="L40" s="11">
        <f>IFERROR(IF($N40="","",INDEX('Load Plan'!$L$2:$L$101,$N40)),"")</f>
        <v/>
      </c>
      <c r="M40" s="10">
        <f>IFERROR(IF($N40="","",INDEX('Load Plan'!$P$2:$P$101,$N40)),"")</f>
        <v/>
      </c>
      <c r="N40" s="10">
        <f>IFERROR(IF(ROWS($N$15:N40)&gt;SUMPRODUCT(--('Load Plan'!$Q$2:$Q$101&lt;&gt;"")),"",MATCH(SMALL('Load Plan'!$Q$2:$Q$101,ROWS($N$15:N40)),'Load Plan'!$Q$2:$Q$101,0)),"")</f>
        <v/>
      </c>
    </row>
    <row r="41">
      <c r="A41" s="9">
        <f>IFERROR(IF($N41="","",INDEX('Load Plan'!$F$2:$F$101,$N41)),"")</f>
        <v/>
      </c>
      <c r="B41" s="10">
        <f>IFERROR(IF($N41="","",INDEX('Load Plan'!$A$2:$A$101,$N41)),"")</f>
        <v/>
      </c>
      <c r="C41" s="10">
        <f>IFERROR(IF($N41="","",INDEX('Load Plan'!$B$2:$B$101,$N41)),"")</f>
        <v/>
      </c>
      <c r="D41" s="10">
        <f>IFERROR(IF($N41="","",INDEX('Load Plan'!$C$2:$C$101,$N41)),"")</f>
        <v/>
      </c>
      <c r="E41" s="10">
        <f>IFERROR(IF($N41="","",INDEX('Load Plan'!$D$2:$D$101,$N41)),"")</f>
        <v/>
      </c>
      <c r="F41" s="10">
        <f>IFERROR(IF($N41="","",INDEX('Load Plan'!$K$2:$K$101,$N41)),"")</f>
        <v/>
      </c>
      <c r="G41" s="10">
        <f>IFERROR(IF($N41="","",INDEX('Load Plan'!$J$2:$J$101,$N41)),"")</f>
        <v/>
      </c>
      <c r="H41" s="9">
        <f>IFERROR(IF($N41="","",INDEX('Load Plan'!$E$2:$E$101,$N41)),"")</f>
        <v/>
      </c>
      <c r="I41" s="9">
        <f>IFERROR(IF($N41="","",INDEX('Load Plan'!$G$2:$G$101,$N41)),"")</f>
        <v/>
      </c>
      <c r="J41" s="11">
        <f>IFERROR(IF($N41="","",INDEX('Load Plan'!$H$2:$H$101,$N41)),"")</f>
        <v/>
      </c>
      <c r="K41" s="11">
        <f>IFERROR(IF($N41="","",INDEX('Load Plan'!$I$2:$I$101,$N41)),"")</f>
        <v/>
      </c>
      <c r="L41" s="11">
        <f>IFERROR(IF($N41="","",INDEX('Load Plan'!$L$2:$L$101,$N41)),"")</f>
        <v/>
      </c>
      <c r="M41" s="10">
        <f>IFERROR(IF($N41="","",INDEX('Load Plan'!$P$2:$P$101,$N41)),"")</f>
        <v/>
      </c>
      <c r="N41" s="10">
        <f>IFERROR(IF(ROWS($N$15:N41)&gt;SUMPRODUCT(--('Load Plan'!$Q$2:$Q$101&lt;&gt;"")),"",MATCH(SMALL('Load Plan'!$Q$2:$Q$101,ROWS($N$15:N41)),'Load Plan'!$Q$2:$Q$101,0)),"")</f>
        <v/>
      </c>
    </row>
    <row r="42">
      <c r="A42" s="9">
        <f>IFERROR(IF($N42="","",INDEX('Load Plan'!$F$2:$F$101,$N42)),"")</f>
        <v/>
      </c>
      <c r="B42" s="10">
        <f>IFERROR(IF($N42="","",INDEX('Load Plan'!$A$2:$A$101,$N42)),"")</f>
        <v/>
      </c>
      <c r="C42" s="10">
        <f>IFERROR(IF($N42="","",INDEX('Load Plan'!$B$2:$B$101,$N42)),"")</f>
        <v/>
      </c>
      <c r="D42" s="10">
        <f>IFERROR(IF($N42="","",INDEX('Load Plan'!$C$2:$C$101,$N42)),"")</f>
        <v/>
      </c>
      <c r="E42" s="10">
        <f>IFERROR(IF($N42="","",INDEX('Load Plan'!$D$2:$D$101,$N42)),"")</f>
        <v/>
      </c>
      <c r="F42" s="10">
        <f>IFERROR(IF($N42="","",INDEX('Load Plan'!$K$2:$K$101,$N42)),"")</f>
        <v/>
      </c>
      <c r="G42" s="10">
        <f>IFERROR(IF($N42="","",INDEX('Load Plan'!$J$2:$J$101,$N42)),"")</f>
        <v/>
      </c>
      <c r="H42" s="9">
        <f>IFERROR(IF($N42="","",INDEX('Load Plan'!$E$2:$E$101,$N42)),"")</f>
        <v/>
      </c>
      <c r="I42" s="9">
        <f>IFERROR(IF($N42="","",INDEX('Load Plan'!$G$2:$G$101,$N42)),"")</f>
        <v/>
      </c>
      <c r="J42" s="11">
        <f>IFERROR(IF($N42="","",INDEX('Load Plan'!$H$2:$H$101,$N42)),"")</f>
        <v/>
      </c>
      <c r="K42" s="11">
        <f>IFERROR(IF($N42="","",INDEX('Load Plan'!$I$2:$I$101,$N42)),"")</f>
        <v/>
      </c>
      <c r="L42" s="11">
        <f>IFERROR(IF($N42="","",INDEX('Load Plan'!$L$2:$L$101,$N42)),"")</f>
        <v/>
      </c>
      <c r="M42" s="10">
        <f>IFERROR(IF($N42="","",INDEX('Load Plan'!$P$2:$P$101,$N42)),"")</f>
        <v/>
      </c>
      <c r="N42" s="10">
        <f>IFERROR(IF(ROWS($N$15:N42)&gt;SUMPRODUCT(--('Load Plan'!$Q$2:$Q$101&lt;&gt;"")),"",MATCH(SMALL('Load Plan'!$Q$2:$Q$101,ROWS($N$15:N42)),'Load Plan'!$Q$2:$Q$101,0)),"")</f>
        <v/>
      </c>
    </row>
    <row r="43">
      <c r="A43" s="9">
        <f>IFERROR(IF($N43="","",INDEX('Load Plan'!$F$2:$F$101,$N43)),"")</f>
        <v/>
      </c>
      <c r="B43" s="10">
        <f>IFERROR(IF($N43="","",INDEX('Load Plan'!$A$2:$A$101,$N43)),"")</f>
        <v/>
      </c>
      <c r="C43" s="10">
        <f>IFERROR(IF($N43="","",INDEX('Load Plan'!$B$2:$B$101,$N43)),"")</f>
        <v/>
      </c>
      <c r="D43" s="10">
        <f>IFERROR(IF($N43="","",INDEX('Load Plan'!$C$2:$C$101,$N43)),"")</f>
        <v/>
      </c>
      <c r="E43" s="10">
        <f>IFERROR(IF($N43="","",INDEX('Load Plan'!$D$2:$D$101,$N43)),"")</f>
        <v/>
      </c>
      <c r="F43" s="10">
        <f>IFERROR(IF($N43="","",INDEX('Load Plan'!$K$2:$K$101,$N43)),"")</f>
        <v/>
      </c>
      <c r="G43" s="10">
        <f>IFERROR(IF($N43="","",INDEX('Load Plan'!$J$2:$J$101,$N43)),"")</f>
        <v/>
      </c>
      <c r="H43" s="9">
        <f>IFERROR(IF($N43="","",INDEX('Load Plan'!$E$2:$E$101,$N43)),"")</f>
        <v/>
      </c>
      <c r="I43" s="9">
        <f>IFERROR(IF($N43="","",INDEX('Load Plan'!$G$2:$G$101,$N43)),"")</f>
        <v/>
      </c>
      <c r="J43" s="11">
        <f>IFERROR(IF($N43="","",INDEX('Load Plan'!$H$2:$H$101,$N43)),"")</f>
        <v/>
      </c>
      <c r="K43" s="11">
        <f>IFERROR(IF($N43="","",INDEX('Load Plan'!$I$2:$I$101,$N43)),"")</f>
        <v/>
      </c>
      <c r="L43" s="11">
        <f>IFERROR(IF($N43="","",INDEX('Load Plan'!$L$2:$L$101,$N43)),"")</f>
        <v/>
      </c>
      <c r="M43" s="10">
        <f>IFERROR(IF($N43="","",INDEX('Load Plan'!$P$2:$P$101,$N43)),"")</f>
        <v/>
      </c>
      <c r="N43" s="10">
        <f>IFERROR(IF(ROWS($N$15:N43)&gt;SUMPRODUCT(--('Load Plan'!$Q$2:$Q$101&lt;&gt;"")),"",MATCH(SMALL('Load Plan'!$Q$2:$Q$101,ROWS($N$15:N43)),'Load Plan'!$Q$2:$Q$101,0)),"")</f>
        <v/>
      </c>
    </row>
    <row r="44">
      <c r="A44" s="9">
        <f>IFERROR(IF($N44="","",INDEX('Load Plan'!$F$2:$F$101,$N44)),"")</f>
        <v/>
      </c>
      <c r="B44" s="10">
        <f>IFERROR(IF($N44="","",INDEX('Load Plan'!$A$2:$A$101,$N44)),"")</f>
        <v/>
      </c>
      <c r="C44" s="10">
        <f>IFERROR(IF($N44="","",INDEX('Load Plan'!$B$2:$B$101,$N44)),"")</f>
        <v/>
      </c>
      <c r="D44" s="10">
        <f>IFERROR(IF($N44="","",INDEX('Load Plan'!$C$2:$C$101,$N44)),"")</f>
        <v/>
      </c>
      <c r="E44" s="10">
        <f>IFERROR(IF($N44="","",INDEX('Load Plan'!$D$2:$D$101,$N44)),"")</f>
        <v/>
      </c>
      <c r="F44" s="10">
        <f>IFERROR(IF($N44="","",INDEX('Load Plan'!$K$2:$K$101,$N44)),"")</f>
        <v/>
      </c>
      <c r="G44" s="10">
        <f>IFERROR(IF($N44="","",INDEX('Load Plan'!$J$2:$J$101,$N44)),"")</f>
        <v/>
      </c>
      <c r="H44" s="9">
        <f>IFERROR(IF($N44="","",INDEX('Load Plan'!$E$2:$E$101,$N44)),"")</f>
        <v/>
      </c>
      <c r="I44" s="9">
        <f>IFERROR(IF($N44="","",INDEX('Load Plan'!$G$2:$G$101,$N44)),"")</f>
        <v/>
      </c>
      <c r="J44" s="11">
        <f>IFERROR(IF($N44="","",INDEX('Load Plan'!$H$2:$H$101,$N44)),"")</f>
        <v/>
      </c>
      <c r="K44" s="11">
        <f>IFERROR(IF($N44="","",INDEX('Load Plan'!$I$2:$I$101,$N44)),"")</f>
        <v/>
      </c>
      <c r="L44" s="11">
        <f>IFERROR(IF($N44="","",INDEX('Load Plan'!$L$2:$L$101,$N44)),"")</f>
        <v/>
      </c>
      <c r="M44" s="10">
        <f>IFERROR(IF($N44="","",INDEX('Load Plan'!$P$2:$P$101,$N44)),"")</f>
        <v/>
      </c>
      <c r="N44" s="10">
        <f>IFERROR(IF(ROWS($N$15:N44)&gt;SUMPRODUCT(--('Load Plan'!$Q$2:$Q$101&lt;&gt;"")),"",MATCH(SMALL('Load Plan'!$Q$2:$Q$101,ROWS($N$15:N44)),'Load Plan'!$Q$2:$Q$101,0)),"")</f>
        <v/>
      </c>
    </row>
    <row r="45">
      <c r="A45" s="9">
        <f>IFERROR(IF($N45="","",INDEX('Load Plan'!$F$2:$F$101,$N45)),"")</f>
        <v/>
      </c>
      <c r="B45" s="10">
        <f>IFERROR(IF($N45="","",INDEX('Load Plan'!$A$2:$A$101,$N45)),"")</f>
        <v/>
      </c>
      <c r="C45" s="10">
        <f>IFERROR(IF($N45="","",INDEX('Load Plan'!$B$2:$B$101,$N45)),"")</f>
        <v/>
      </c>
      <c r="D45" s="10">
        <f>IFERROR(IF($N45="","",INDEX('Load Plan'!$C$2:$C$101,$N45)),"")</f>
        <v/>
      </c>
      <c r="E45" s="10">
        <f>IFERROR(IF($N45="","",INDEX('Load Plan'!$D$2:$D$101,$N45)),"")</f>
        <v/>
      </c>
      <c r="F45" s="10">
        <f>IFERROR(IF($N45="","",INDEX('Load Plan'!$K$2:$K$101,$N45)),"")</f>
        <v/>
      </c>
      <c r="G45" s="10">
        <f>IFERROR(IF($N45="","",INDEX('Load Plan'!$J$2:$J$101,$N45)),"")</f>
        <v/>
      </c>
      <c r="H45" s="9">
        <f>IFERROR(IF($N45="","",INDEX('Load Plan'!$E$2:$E$101,$N45)),"")</f>
        <v/>
      </c>
      <c r="I45" s="9">
        <f>IFERROR(IF($N45="","",INDEX('Load Plan'!$G$2:$G$101,$N45)),"")</f>
        <v/>
      </c>
      <c r="J45" s="11">
        <f>IFERROR(IF($N45="","",INDEX('Load Plan'!$H$2:$H$101,$N45)),"")</f>
        <v/>
      </c>
      <c r="K45" s="11">
        <f>IFERROR(IF($N45="","",INDEX('Load Plan'!$I$2:$I$101,$N45)),"")</f>
        <v/>
      </c>
      <c r="L45" s="11">
        <f>IFERROR(IF($N45="","",INDEX('Load Plan'!$L$2:$L$101,$N45)),"")</f>
        <v/>
      </c>
      <c r="M45" s="10">
        <f>IFERROR(IF($N45="","",INDEX('Load Plan'!$P$2:$P$101,$N45)),"")</f>
        <v/>
      </c>
      <c r="N45" s="10">
        <f>IFERROR(IF(ROWS($N$15:N45)&gt;SUMPRODUCT(--('Load Plan'!$Q$2:$Q$101&lt;&gt;"")),"",MATCH(SMALL('Load Plan'!$Q$2:$Q$101,ROWS($N$15:N45)),'Load Plan'!$Q$2:$Q$101,0)),"")</f>
        <v/>
      </c>
    </row>
    <row r="46">
      <c r="A46" s="9">
        <f>IFERROR(IF($N46="","",INDEX('Load Plan'!$F$2:$F$101,$N46)),"")</f>
        <v/>
      </c>
      <c r="B46" s="10">
        <f>IFERROR(IF($N46="","",INDEX('Load Plan'!$A$2:$A$101,$N46)),"")</f>
        <v/>
      </c>
      <c r="C46" s="10">
        <f>IFERROR(IF($N46="","",INDEX('Load Plan'!$B$2:$B$101,$N46)),"")</f>
        <v/>
      </c>
      <c r="D46" s="10">
        <f>IFERROR(IF($N46="","",INDEX('Load Plan'!$C$2:$C$101,$N46)),"")</f>
        <v/>
      </c>
      <c r="E46" s="10">
        <f>IFERROR(IF($N46="","",INDEX('Load Plan'!$D$2:$D$101,$N46)),"")</f>
        <v/>
      </c>
      <c r="F46" s="10">
        <f>IFERROR(IF($N46="","",INDEX('Load Plan'!$K$2:$K$101,$N46)),"")</f>
        <v/>
      </c>
      <c r="G46" s="10">
        <f>IFERROR(IF($N46="","",INDEX('Load Plan'!$J$2:$J$101,$N46)),"")</f>
        <v/>
      </c>
      <c r="H46" s="9">
        <f>IFERROR(IF($N46="","",INDEX('Load Plan'!$E$2:$E$101,$N46)),"")</f>
        <v/>
      </c>
      <c r="I46" s="9">
        <f>IFERROR(IF($N46="","",INDEX('Load Plan'!$G$2:$G$101,$N46)),"")</f>
        <v/>
      </c>
      <c r="J46" s="11">
        <f>IFERROR(IF($N46="","",INDEX('Load Plan'!$H$2:$H$101,$N46)),"")</f>
        <v/>
      </c>
      <c r="K46" s="11">
        <f>IFERROR(IF($N46="","",INDEX('Load Plan'!$I$2:$I$101,$N46)),"")</f>
        <v/>
      </c>
      <c r="L46" s="11">
        <f>IFERROR(IF($N46="","",INDEX('Load Plan'!$L$2:$L$101,$N46)),"")</f>
        <v/>
      </c>
      <c r="M46" s="10">
        <f>IFERROR(IF($N46="","",INDEX('Load Plan'!$P$2:$P$101,$N46)),"")</f>
        <v/>
      </c>
      <c r="N46" s="10">
        <f>IFERROR(IF(ROWS($N$15:N46)&gt;SUMPRODUCT(--('Load Plan'!$Q$2:$Q$101&lt;&gt;"")),"",MATCH(SMALL('Load Plan'!$Q$2:$Q$101,ROWS($N$15:N46)),'Load Plan'!$Q$2:$Q$101,0)),"")</f>
        <v/>
      </c>
    </row>
    <row r="47">
      <c r="A47" s="9">
        <f>IFERROR(IF($N47="","",INDEX('Load Plan'!$F$2:$F$101,$N47)),"")</f>
        <v/>
      </c>
      <c r="B47" s="10">
        <f>IFERROR(IF($N47="","",INDEX('Load Plan'!$A$2:$A$101,$N47)),"")</f>
        <v/>
      </c>
      <c r="C47" s="10">
        <f>IFERROR(IF($N47="","",INDEX('Load Plan'!$B$2:$B$101,$N47)),"")</f>
        <v/>
      </c>
      <c r="D47" s="10">
        <f>IFERROR(IF($N47="","",INDEX('Load Plan'!$C$2:$C$101,$N47)),"")</f>
        <v/>
      </c>
      <c r="E47" s="10">
        <f>IFERROR(IF($N47="","",INDEX('Load Plan'!$D$2:$D$101,$N47)),"")</f>
        <v/>
      </c>
      <c r="F47" s="10">
        <f>IFERROR(IF($N47="","",INDEX('Load Plan'!$K$2:$K$101,$N47)),"")</f>
        <v/>
      </c>
      <c r="G47" s="10">
        <f>IFERROR(IF($N47="","",INDEX('Load Plan'!$J$2:$J$101,$N47)),"")</f>
        <v/>
      </c>
      <c r="H47" s="9">
        <f>IFERROR(IF($N47="","",INDEX('Load Plan'!$E$2:$E$101,$N47)),"")</f>
        <v/>
      </c>
      <c r="I47" s="9">
        <f>IFERROR(IF($N47="","",INDEX('Load Plan'!$G$2:$G$101,$N47)),"")</f>
        <v/>
      </c>
      <c r="J47" s="11">
        <f>IFERROR(IF($N47="","",INDEX('Load Plan'!$H$2:$H$101,$N47)),"")</f>
        <v/>
      </c>
      <c r="K47" s="11">
        <f>IFERROR(IF($N47="","",INDEX('Load Plan'!$I$2:$I$101,$N47)),"")</f>
        <v/>
      </c>
      <c r="L47" s="11">
        <f>IFERROR(IF($N47="","",INDEX('Load Plan'!$L$2:$L$101,$N47)),"")</f>
        <v/>
      </c>
      <c r="M47" s="10">
        <f>IFERROR(IF($N47="","",INDEX('Load Plan'!$P$2:$P$101,$N47)),"")</f>
        <v/>
      </c>
      <c r="N47" s="10">
        <f>IFERROR(IF(ROWS($N$15:N47)&gt;SUMPRODUCT(--('Load Plan'!$Q$2:$Q$101&lt;&gt;"")),"",MATCH(SMALL('Load Plan'!$Q$2:$Q$101,ROWS($N$15:N47)),'Load Plan'!$Q$2:$Q$101,0)),"")</f>
        <v/>
      </c>
    </row>
    <row r="48">
      <c r="A48" s="9">
        <f>IFERROR(IF($N48="","",INDEX('Load Plan'!$F$2:$F$101,$N48)),"")</f>
        <v/>
      </c>
      <c r="B48" s="10">
        <f>IFERROR(IF($N48="","",INDEX('Load Plan'!$A$2:$A$101,$N48)),"")</f>
        <v/>
      </c>
      <c r="C48" s="10">
        <f>IFERROR(IF($N48="","",INDEX('Load Plan'!$B$2:$B$101,$N48)),"")</f>
        <v/>
      </c>
      <c r="D48" s="10">
        <f>IFERROR(IF($N48="","",INDEX('Load Plan'!$C$2:$C$101,$N48)),"")</f>
        <v/>
      </c>
      <c r="E48" s="10">
        <f>IFERROR(IF($N48="","",INDEX('Load Plan'!$D$2:$D$101,$N48)),"")</f>
        <v/>
      </c>
      <c r="F48" s="10">
        <f>IFERROR(IF($N48="","",INDEX('Load Plan'!$K$2:$K$101,$N48)),"")</f>
        <v/>
      </c>
      <c r="G48" s="10">
        <f>IFERROR(IF($N48="","",INDEX('Load Plan'!$J$2:$J$101,$N48)),"")</f>
        <v/>
      </c>
      <c r="H48" s="9">
        <f>IFERROR(IF($N48="","",INDEX('Load Plan'!$E$2:$E$101,$N48)),"")</f>
        <v/>
      </c>
      <c r="I48" s="9">
        <f>IFERROR(IF($N48="","",INDEX('Load Plan'!$G$2:$G$101,$N48)),"")</f>
        <v/>
      </c>
      <c r="J48" s="11">
        <f>IFERROR(IF($N48="","",INDEX('Load Plan'!$H$2:$H$101,$N48)),"")</f>
        <v/>
      </c>
      <c r="K48" s="11">
        <f>IFERROR(IF($N48="","",INDEX('Load Plan'!$I$2:$I$101,$N48)),"")</f>
        <v/>
      </c>
      <c r="L48" s="11">
        <f>IFERROR(IF($N48="","",INDEX('Load Plan'!$L$2:$L$101,$N48)),"")</f>
        <v/>
      </c>
      <c r="M48" s="10">
        <f>IFERROR(IF($N48="","",INDEX('Load Plan'!$P$2:$P$101,$N48)),"")</f>
        <v/>
      </c>
      <c r="N48" s="10">
        <f>IFERROR(IF(ROWS($N$15:N48)&gt;SUMPRODUCT(--('Load Plan'!$Q$2:$Q$101&lt;&gt;"")),"",MATCH(SMALL('Load Plan'!$Q$2:$Q$101,ROWS($N$15:N48)),'Load Plan'!$Q$2:$Q$101,0)),"")</f>
        <v/>
      </c>
    </row>
    <row r="49">
      <c r="A49" s="9">
        <f>IFERROR(IF($N49="","",INDEX('Load Plan'!$F$2:$F$101,$N49)),"")</f>
        <v/>
      </c>
      <c r="B49" s="10">
        <f>IFERROR(IF($N49="","",INDEX('Load Plan'!$A$2:$A$101,$N49)),"")</f>
        <v/>
      </c>
      <c r="C49" s="10">
        <f>IFERROR(IF($N49="","",INDEX('Load Plan'!$B$2:$B$101,$N49)),"")</f>
        <v/>
      </c>
      <c r="D49" s="10">
        <f>IFERROR(IF($N49="","",INDEX('Load Plan'!$C$2:$C$101,$N49)),"")</f>
        <v/>
      </c>
      <c r="E49" s="10">
        <f>IFERROR(IF($N49="","",INDEX('Load Plan'!$D$2:$D$101,$N49)),"")</f>
        <v/>
      </c>
      <c r="F49" s="10">
        <f>IFERROR(IF($N49="","",INDEX('Load Plan'!$K$2:$K$101,$N49)),"")</f>
        <v/>
      </c>
      <c r="G49" s="10">
        <f>IFERROR(IF($N49="","",INDEX('Load Plan'!$J$2:$J$101,$N49)),"")</f>
        <v/>
      </c>
      <c r="H49" s="9">
        <f>IFERROR(IF($N49="","",INDEX('Load Plan'!$E$2:$E$101,$N49)),"")</f>
        <v/>
      </c>
      <c r="I49" s="9">
        <f>IFERROR(IF($N49="","",INDEX('Load Plan'!$G$2:$G$101,$N49)),"")</f>
        <v/>
      </c>
      <c r="J49" s="11">
        <f>IFERROR(IF($N49="","",INDEX('Load Plan'!$H$2:$H$101,$N49)),"")</f>
        <v/>
      </c>
      <c r="K49" s="11">
        <f>IFERROR(IF($N49="","",INDEX('Load Plan'!$I$2:$I$101,$N49)),"")</f>
        <v/>
      </c>
      <c r="L49" s="11">
        <f>IFERROR(IF($N49="","",INDEX('Load Plan'!$L$2:$L$101,$N49)),"")</f>
        <v/>
      </c>
      <c r="M49" s="10">
        <f>IFERROR(IF($N49="","",INDEX('Load Plan'!$P$2:$P$101,$N49)),"")</f>
        <v/>
      </c>
      <c r="N49" s="10">
        <f>IFERROR(IF(ROWS($N$15:N49)&gt;SUMPRODUCT(--('Load Plan'!$Q$2:$Q$101&lt;&gt;"")),"",MATCH(SMALL('Load Plan'!$Q$2:$Q$101,ROWS($N$15:N49)),'Load Plan'!$Q$2:$Q$101,0)),"")</f>
        <v/>
      </c>
    </row>
    <row r="50">
      <c r="A50" s="9">
        <f>IFERROR(IF($N50="","",INDEX('Load Plan'!$F$2:$F$101,$N50)),"")</f>
        <v/>
      </c>
      <c r="B50" s="10">
        <f>IFERROR(IF($N50="","",INDEX('Load Plan'!$A$2:$A$101,$N50)),"")</f>
        <v/>
      </c>
      <c r="C50" s="10">
        <f>IFERROR(IF($N50="","",INDEX('Load Plan'!$B$2:$B$101,$N50)),"")</f>
        <v/>
      </c>
      <c r="D50" s="10">
        <f>IFERROR(IF($N50="","",INDEX('Load Plan'!$C$2:$C$101,$N50)),"")</f>
        <v/>
      </c>
      <c r="E50" s="10">
        <f>IFERROR(IF($N50="","",INDEX('Load Plan'!$D$2:$D$101,$N50)),"")</f>
        <v/>
      </c>
      <c r="F50" s="10">
        <f>IFERROR(IF($N50="","",INDEX('Load Plan'!$K$2:$K$101,$N50)),"")</f>
        <v/>
      </c>
      <c r="G50" s="10">
        <f>IFERROR(IF($N50="","",INDEX('Load Plan'!$J$2:$J$101,$N50)),"")</f>
        <v/>
      </c>
      <c r="H50" s="9">
        <f>IFERROR(IF($N50="","",INDEX('Load Plan'!$E$2:$E$101,$N50)),"")</f>
        <v/>
      </c>
      <c r="I50" s="9">
        <f>IFERROR(IF($N50="","",INDEX('Load Plan'!$G$2:$G$101,$N50)),"")</f>
        <v/>
      </c>
      <c r="J50" s="11">
        <f>IFERROR(IF($N50="","",INDEX('Load Plan'!$H$2:$H$101,$N50)),"")</f>
        <v/>
      </c>
      <c r="K50" s="11">
        <f>IFERROR(IF($N50="","",INDEX('Load Plan'!$I$2:$I$101,$N50)),"")</f>
        <v/>
      </c>
      <c r="L50" s="11">
        <f>IFERROR(IF($N50="","",INDEX('Load Plan'!$L$2:$L$101,$N50)),"")</f>
        <v/>
      </c>
      <c r="M50" s="10">
        <f>IFERROR(IF($N50="","",INDEX('Load Plan'!$P$2:$P$101,$N50)),"")</f>
        <v/>
      </c>
      <c r="N50" s="10">
        <f>IFERROR(IF(ROWS($N$15:N50)&gt;SUMPRODUCT(--('Load Plan'!$Q$2:$Q$101&lt;&gt;"")),"",MATCH(SMALL('Load Plan'!$Q$2:$Q$101,ROWS($N$15:N50)),'Load Plan'!$Q$2:$Q$101,0)),"")</f>
        <v/>
      </c>
    </row>
    <row r="51">
      <c r="A51" s="9">
        <f>IFERROR(IF($N51="","",INDEX('Load Plan'!$F$2:$F$101,$N51)),"")</f>
        <v/>
      </c>
      <c r="B51" s="10">
        <f>IFERROR(IF($N51="","",INDEX('Load Plan'!$A$2:$A$101,$N51)),"")</f>
        <v/>
      </c>
      <c r="C51" s="10">
        <f>IFERROR(IF($N51="","",INDEX('Load Plan'!$B$2:$B$101,$N51)),"")</f>
        <v/>
      </c>
      <c r="D51" s="10">
        <f>IFERROR(IF($N51="","",INDEX('Load Plan'!$C$2:$C$101,$N51)),"")</f>
        <v/>
      </c>
      <c r="E51" s="10">
        <f>IFERROR(IF($N51="","",INDEX('Load Plan'!$D$2:$D$101,$N51)),"")</f>
        <v/>
      </c>
      <c r="F51" s="10">
        <f>IFERROR(IF($N51="","",INDEX('Load Plan'!$K$2:$K$101,$N51)),"")</f>
        <v/>
      </c>
      <c r="G51" s="10">
        <f>IFERROR(IF($N51="","",INDEX('Load Plan'!$J$2:$J$101,$N51)),"")</f>
        <v/>
      </c>
      <c r="H51" s="9">
        <f>IFERROR(IF($N51="","",INDEX('Load Plan'!$E$2:$E$101,$N51)),"")</f>
        <v/>
      </c>
      <c r="I51" s="9">
        <f>IFERROR(IF($N51="","",INDEX('Load Plan'!$G$2:$G$101,$N51)),"")</f>
        <v/>
      </c>
      <c r="J51" s="11">
        <f>IFERROR(IF($N51="","",INDEX('Load Plan'!$H$2:$H$101,$N51)),"")</f>
        <v/>
      </c>
      <c r="K51" s="11">
        <f>IFERROR(IF($N51="","",INDEX('Load Plan'!$I$2:$I$101,$N51)),"")</f>
        <v/>
      </c>
      <c r="L51" s="11">
        <f>IFERROR(IF($N51="","",INDEX('Load Plan'!$L$2:$L$101,$N51)),"")</f>
        <v/>
      </c>
      <c r="M51" s="10">
        <f>IFERROR(IF($N51="","",INDEX('Load Plan'!$P$2:$P$101,$N51)),"")</f>
        <v/>
      </c>
      <c r="N51" s="10">
        <f>IFERROR(IF(ROWS($N$15:N51)&gt;SUMPRODUCT(--('Load Plan'!$Q$2:$Q$101&lt;&gt;"")),"",MATCH(SMALL('Load Plan'!$Q$2:$Q$101,ROWS($N$15:N51)),'Load Plan'!$Q$2:$Q$101,0)),"")</f>
        <v/>
      </c>
    </row>
    <row r="52">
      <c r="A52" s="9">
        <f>IFERROR(IF($N52="","",INDEX('Load Plan'!$F$2:$F$101,$N52)),"")</f>
        <v/>
      </c>
      <c r="B52" s="10">
        <f>IFERROR(IF($N52="","",INDEX('Load Plan'!$A$2:$A$101,$N52)),"")</f>
        <v/>
      </c>
      <c r="C52" s="10">
        <f>IFERROR(IF($N52="","",INDEX('Load Plan'!$B$2:$B$101,$N52)),"")</f>
        <v/>
      </c>
      <c r="D52" s="10">
        <f>IFERROR(IF($N52="","",INDEX('Load Plan'!$C$2:$C$101,$N52)),"")</f>
        <v/>
      </c>
      <c r="E52" s="10">
        <f>IFERROR(IF($N52="","",INDEX('Load Plan'!$D$2:$D$101,$N52)),"")</f>
        <v/>
      </c>
      <c r="F52" s="10">
        <f>IFERROR(IF($N52="","",INDEX('Load Plan'!$K$2:$K$101,$N52)),"")</f>
        <v/>
      </c>
      <c r="G52" s="10">
        <f>IFERROR(IF($N52="","",INDEX('Load Plan'!$J$2:$J$101,$N52)),"")</f>
        <v/>
      </c>
      <c r="H52" s="9">
        <f>IFERROR(IF($N52="","",INDEX('Load Plan'!$E$2:$E$101,$N52)),"")</f>
        <v/>
      </c>
      <c r="I52" s="9">
        <f>IFERROR(IF($N52="","",INDEX('Load Plan'!$G$2:$G$101,$N52)),"")</f>
        <v/>
      </c>
      <c r="J52" s="11">
        <f>IFERROR(IF($N52="","",INDEX('Load Plan'!$H$2:$H$101,$N52)),"")</f>
        <v/>
      </c>
      <c r="K52" s="11">
        <f>IFERROR(IF($N52="","",INDEX('Load Plan'!$I$2:$I$101,$N52)),"")</f>
        <v/>
      </c>
      <c r="L52" s="11">
        <f>IFERROR(IF($N52="","",INDEX('Load Plan'!$L$2:$L$101,$N52)),"")</f>
        <v/>
      </c>
      <c r="M52" s="10">
        <f>IFERROR(IF($N52="","",INDEX('Load Plan'!$P$2:$P$101,$N52)),"")</f>
        <v/>
      </c>
      <c r="N52" s="10">
        <f>IFERROR(IF(ROWS($N$15:N52)&gt;SUMPRODUCT(--('Load Plan'!$Q$2:$Q$101&lt;&gt;"")),"",MATCH(SMALL('Load Plan'!$Q$2:$Q$101,ROWS($N$15:N52)),'Load Plan'!$Q$2:$Q$101,0)),"")</f>
        <v/>
      </c>
    </row>
    <row r="53">
      <c r="A53" s="9">
        <f>IFERROR(IF($N53="","",INDEX('Load Plan'!$F$2:$F$101,$N53)),"")</f>
        <v/>
      </c>
      <c r="B53" s="10">
        <f>IFERROR(IF($N53="","",INDEX('Load Plan'!$A$2:$A$101,$N53)),"")</f>
        <v/>
      </c>
      <c r="C53" s="10">
        <f>IFERROR(IF($N53="","",INDEX('Load Plan'!$B$2:$B$101,$N53)),"")</f>
        <v/>
      </c>
      <c r="D53" s="10">
        <f>IFERROR(IF($N53="","",INDEX('Load Plan'!$C$2:$C$101,$N53)),"")</f>
        <v/>
      </c>
      <c r="E53" s="10">
        <f>IFERROR(IF($N53="","",INDEX('Load Plan'!$D$2:$D$101,$N53)),"")</f>
        <v/>
      </c>
      <c r="F53" s="10">
        <f>IFERROR(IF($N53="","",INDEX('Load Plan'!$K$2:$K$101,$N53)),"")</f>
        <v/>
      </c>
      <c r="G53" s="10">
        <f>IFERROR(IF($N53="","",INDEX('Load Plan'!$J$2:$J$101,$N53)),"")</f>
        <v/>
      </c>
      <c r="H53" s="9">
        <f>IFERROR(IF($N53="","",INDEX('Load Plan'!$E$2:$E$101,$N53)),"")</f>
        <v/>
      </c>
      <c r="I53" s="9">
        <f>IFERROR(IF($N53="","",INDEX('Load Plan'!$G$2:$G$101,$N53)),"")</f>
        <v/>
      </c>
      <c r="J53" s="11">
        <f>IFERROR(IF($N53="","",INDEX('Load Plan'!$H$2:$H$101,$N53)),"")</f>
        <v/>
      </c>
      <c r="K53" s="11">
        <f>IFERROR(IF($N53="","",INDEX('Load Plan'!$I$2:$I$101,$N53)),"")</f>
        <v/>
      </c>
      <c r="L53" s="11">
        <f>IFERROR(IF($N53="","",INDEX('Load Plan'!$L$2:$L$101,$N53)),"")</f>
        <v/>
      </c>
      <c r="M53" s="10">
        <f>IFERROR(IF($N53="","",INDEX('Load Plan'!$P$2:$P$101,$N53)),"")</f>
        <v/>
      </c>
      <c r="N53" s="10">
        <f>IFERROR(IF(ROWS($N$15:N53)&gt;SUMPRODUCT(--('Load Plan'!$Q$2:$Q$101&lt;&gt;"")),"",MATCH(SMALL('Load Plan'!$Q$2:$Q$101,ROWS($N$15:N53)),'Load Plan'!$Q$2:$Q$101,0)),"")</f>
        <v/>
      </c>
    </row>
    <row r="54">
      <c r="A54" s="9">
        <f>IFERROR(IF($N54="","",INDEX('Load Plan'!$F$2:$F$101,$N54)),"")</f>
        <v/>
      </c>
      <c r="B54" s="10">
        <f>IFERROR(IF($N54="","",INDEX('Load Plan'!$A$2:$A$101,$N54)),"")</f>
        <v/>
      </c>
      <c r="C54" s="10">
        <f>IFERROR(IF($N54="","",INDEX('Load Plan'!$B$2:$B$101,$N54)),"")</f>
        <v/>
      </c>
      <c r="D54" s="10">
        <f>IFERROR(IF($N54="","",INDEX('Load Plan'!$C$2:$C$101,$N54)),"")</f>
        <v/>
      </c>
      <c r="E54" s="10">
        <f>IFERROR(IF($N54="","",INDEX('Load Plan'!$D$2:$D$101,$N54)),"")</f>
        <v/>
      </c>
      <c r="F54" s="10">
        <f>IFERROR(IF($N54="","",INDEX('Load Plan'!$K$2:$K$101,$N54)),"")</f>
        <v/>
      </c>
      <c r="G54" s="10">
        <f>IFERROR(IF($N54="","",INDEX('Load Plan'!$J$2:$J$101,$N54)),"")</f>
        <v/>
      </c>
      <c r="H54" s="9">
        <f>IFERROR(IF($N54="","",INDEX('Load Plan'!$E$2:$E$101,$N54)),"")</f>
        <v/>
      </c>
      <c r="I54" s="9">
        <f>IFERROR(IF($N54="","",INDEX('Load Plan'!$G$2:$G$101,$N54)),"")</f>
        <v/>
      </c>
      <c r="J54" s="11">
        <f>IFERROR(IF($N54="","",INDEX('Load Plan'!$H$2:$H$101,$N54)),"")</f>
        <v/>
      </c>
      <c r="K54" s="11">
        <f>IFERROR(IF($N54="","",INDEX('Load Plan'!$I$2:$I$101,$N54)),"")</f>
        <v/>
      </c>
      <c r="L54" s="11">
        <f>IFERROR(IF($N54="","",INDEX('Load Plan'!$L$2:$L$101,$N54)),"")</f>
        <v/>
      </c>
      <c r="M54" s="10">
        <f>IFERROR(IF($N54="","",INDEX('Load Plan'!$P$2:$P$101,$N54)),"")</f>
        <v/>
      </c>
      <c r="N54" s="10">
        <f>IFERROR(IF(ROWS($N$15:N54)&gt;SUMPRODUCT(--('Load Plan'!$Q$2:$Q$101&lt;&gt;"")),"",MATCH(SMALL('Load Plan'!$Q$2:$Q$101,ROWS($N$15:N54)),'Load Plan'!$Q$2:$Q$101,0)),"")</f>
        <v/>
      </c>
    </row>
    <row r="55">
      <c r="A55" s="9">
        <f>IFERROR(IF($N55="","",INDEX('Load Plan'!$F$2:$F$101,$N55)),"")</f>
        <v/>
      </c>
      <c r="B55" s="10">
        <f>IFERROR(IF($N55="","",INDEX('Load Plan'!$A$2:$A$101,$N55)),"")</f>
        <v/>
      </c>
      <c r="C55" s="10">
        <f>IFERROR(IF($N55="","",INDEX('Load Plan'!$B$2:$B$101,$N55)),"")</f>
        <v/>
      </c>
      <c r="D55" s="10">
        <f>IFERROR(IF($N55="","",INDEX('Load Plan'!$C$2:$C$101,$N55)),"")</f>
        <v/>
      </c>
      <c r="E55" s="10">
        <f>IFERROR(IF($N55="","",INDEX('Load Plan'!$D$2:$D$101,$N55)),"")</f>
        <v/>
      </c>
      <c r="F55" s="10">
        <f>IFERROR(IF($N55="","",INDEX('Load Plan'!$K$2:$K$101,$N55)),"")</f>
        <v/>
      </c>
      <c r="G55" s="10">
        <f>IFERROR(IF($N55="","",INDEX('Load Plan'!$J$2:$J$101,$N55)),"")</f>
        <v/>
      </c>
      <c r="H55" s="9">
        <f>IFERROR(IF($N55="","",INDEX('Load Plan'!$E$2:$E$101,$N55)),"")</f>
        <v/>
      </c>
      <c r="I55" s="9">
        <f>IFERROR(IF($N55="","",INDEX('Load Plan'!$G$2:$G$101,$N55)),"")</f>
        <v/>
      </c>
      <c r="J55" s="11">
        <f>IFERROR(IF($N55="","",INDEX('Load Plan'!$H$2:$H$101,$N55)),"")</f>
        <v/>
      </c>
      <c r="K55" s="11">
        <f>IFERROR(IF($N55="","",INDEX('Load Plan'!$I$2:$I$101,$N55)),"")</f>
        <v/>
      </c>
      <c r="L55" s="11">
        <f>IFERROR(IF($N55="","",INDEX('Load Plan'!$L$2:$L$101,$N55)),"")</f>
        <v/>
      </c>
      <c r="M55" s="10">
        <f>IFERROR(IF($N55="","",INDEX('Load Plan'!$P$2:$P$101,$N55)),"")</f>
        <v/>
      </c>
      <c r="N55" s="10">
        <f>IFERROR(IF(ROWS($N$15:N55)&gt;SUMPRODUCT(--('Load Plan'!$Q$2:$Q$101&lt;&gt;"")),"",MATCH(SMALL('Load Plan'!$Q$2:$Q$101,ROWS($N$15:N55)),'Load Plan'!$Q$2:$Q$101,0)),"")</f>
        <v/>
      </c>
    </row>
    <row r="56">
      <c r="A56" s="9">
        <f>IFERROR(IF($N56="","",INDEX('Load Plan'!$F$2:$F$101,$N56)),"")</f>
        <v/>
      </c>
      <c r="B56" s="10">
        <f>IFERROR(IF($N56="","",INDEX('Load Plan'!$A$2:$A$101,$N56)),"")</f>
        <v/>
      </c>
      <c r="C56" s="10">
        <f>IFERROR(IF($N56="","",INDEX('Load Plan'!$B$2:$B$101,$N56)),"")</f>
        <v/>
      </c>
      <c r="D56" s="10">
        <f>IFERROR(IF($N56="","",INDEX('Load Plan'!$C$2:$C$101,$N56)),"")</f>
        <v/>
      </c>
      <c r="E56" s="10">
        <f>IFERROR(IF($N56="","",INDEX('Load Plan'!$D$2:$D$101,$N56)),"")</f>
        <v/>
      </c>
      <c r="F56" s="10">
        <f>IFERROR(IF($N56="","",INDEX('Load Plan'!$K$2:$K$101,$N56)),"")</f>
        <v/>
      </c>
      <c r="G56" s="10">
        <f>IFERROR(IF($N56="","",INDEX('Load Plan'!$J$2:$J$101,$N56)),"")</f>
        <v/>
      </c>
      <c r="H56" s="9">
        <f>IFERROR(IF($N56="","",INDEX('Load Plan'!$E$2:$E$101,$N56)),"")</f>
        <v/>
      </c>
      <c r="I56" s="9">
        <f>IFERROR(IF($N56="","",INDEX('Load Plan'!$G$2:$G$101,$N56)),"")</f>
        <v/>
      </c>
      <c r="J56" s="11">
        <f>IFERROR(IF($N56="","",INDEX('Load Plan'!$H$2:$H$101,$N56)),"")</f>
        <v/>
      </c>
      <c r="K56" s="11">
        <f>IFERROR(IF($N56="","",INDEX('Load Plan'!$I$2:$I$101,$N56)),"")</f>
        <v/>
      </c>
      <c r="L56" s="11">
        <f>IFERROR(IF($N56="","",INDEX('Load Plan'!$L$2:$L$101,$N56)),"")</f>
        <v/>
      </c>
      <c r="M56" s="10">
        <f>IFERROR(IF($N56="","",INDEX('Load Plan'!$P$2:$P$101,$N56)),"")</f>
        <v/>
      </c>
      <c r="N56" s="10">
        <f>IFERROR(IF(ROWS($N$15:N56)&gt;SUMPRODUCT(--('Load Plan'!$Q$2:$Q$101&lt;&gt;"")),"",MATCH(SMALL('Load Plan'!$Q$2:$Q$101,ROWS($N$15:N56)),'Load Plan'!$Q$2:$Q$101,0)),"")</f>
        <v/>
      </c>
    </row>
    <row r="57">
      <c r="A57" s="9">
        <f>IFERROR(IF($N57="","",INDEX('Load Plan'!$F$2:$F$101,$N57)),"")</f>
        <v/>
      </c>
      <c r="B57" s="10">
        <f>IFERROR(IF($N57="","",INDEX('Load Plan'!$A$2:$A$101,$N57)),"")</f>
        <v/>
      </c>
      <c r="C57" s="10">
        <f>IFERROR(IF($N57="","",INDEX('Load Plan'!$B$2:$B$101,$N57)),"")</f>
        <v/>
      </c>
      <c r="D57" s="10">
        <f>IFERROR(IF($N57="","",INDEX('Load Plan'!$C$2:$C$101,$N57)),"")</f>
        <v/>
      </c>
      <c r="E57" s="10">
        <f>IFERROR(IF($N57="","",INDEX('Load Plan'!$D$2:$D$101,$N57)),"")</f>
        <v/>
      </c>
      <c r="F57" s="10">
        <f>IFERROR(IF($N57="","",INDEX('Load Plan'!$K$2:$K$101,$N57)),"")</f>
        <v/>
      </c>
      <c r="G57" s="10">
        <f>IFERROR(IF($N57="","",INDEX('Load Plan'!$J$2:$J$101,$N57)),"")</f>
        <v/>
      </c>
      <c r="H57" s="9">
        <f>IFERROR(IF($N57="","",INDEX('Load Plan'!$E$2:$E$101,$N57)),"")</f>
        <v/>
      </c>
      <c r="I57" s="9">
        <f>IFERROR(IF($N57="","",INDEX('Load Plan'!$G$2:$G$101,$N57)),"")</f>
        <v/>
      </c>
      <c r="J57" s="11">
        <f>IFERROR(IF($N57="","",INDEX('Load Plan'!$H$2:$H$101,$N57)),"")</f>
        <v/>
      </c>
      <c r="K57" s="11">
        <f>IFERROR(IF($N57="","",INDEX('Load Plan'!$I$2:$I$101,$N57)),"")</f>
        <v/>
      </c>
      <c r="L57" s="11">
        <f>IFERROR(IF($N57="","",INDEX('Load Plan'!$L$2:$L$101,$N57)),"")</f>
        <v/>
      </c>
      <c r="M57" s="10">
        <f>IFERROR(IF($N57="","",INDEX('Load Plan'!$P$2:$P$101,$N57)),"")</f>
        <v/>
      </c>
      <c r="N57" s="10">
        <f>IFERROR(IF(ROWS($N$15:N57)&gt;SUMPRODUCT(--('Load Plan'!$Q$2:$Q$101&lt;&gt;"")),"",MATCH(SMALL('Load Plan'!$Q$2:$Q$101,ROWS($N$15:N57)),'Load Plan'!$Q$2:$Q$101,0)),"")</f>
        <v/>
      </c>
    </row>
    <row r="58">
      <c r="A58" s="9">
        <f>IFERROR(IF($N58="","",INDEX('Load Plan'!$F$2:$F$101,$N58)),"")</f>
        <v/>
      </c>
      <c r="B58" s="10">
        <f>IFERROR(IF($N58="","",INDEX('Load Plan'!$A$2:$A$101,$N58)),"")</f>
        <v/>
      </c>
      <c r="C58" s="10">
        <f>IFERROR(IF($N58="","",INDEX('Load Plan'!$B$2:$B$101,$N58)),"")</f>
        <v/>
      </c>
      <c r="D58" s="10">
        <f>IFERROR(IF($N58="","",INDEX('Load Plan'!$C$2:$C$101,$N58)),"")</f>
        <v/>
      </c>
      <c r="E58" s="10">
        <f>IFERROR(IF($N58="","",INDEX('Load Plan'!$D$2:$D$101,$N58)),"")</f>
        <v/>
      </c>
      <c r="F58" s="10">
        <f>IFERROR(IF($N58="","",INDEX('Load Plan'!$K$2:$K$101,$N58)),"")</f>
        <v/>
      </c>
      <c r="G58" s="10">
        <f>IFERROR(IF($N58="","",INDEX('Load Plan'!$J$2:$J$101,$N58)),"")</f>
        <v/>
      </c>
      <c r="H58" s="9">
        <f>IFERROR(IF($N58="","",INDEX('Load Plan'!$E$2:$E$101,$N58)),"")</f>
        <v/>
      </c>
      <c r="I58" s="9">
        <f>IFERROR(IF($N58="","",INDEX('Load Plan'!$G$2:$G$101,$N58)),"")</f>
        <v/>
      </c>
      <c r="J58" s="11">
        <f>IFERROR(IF($N58="","",INDEX('Load Plan'!$H$2:$H$101,$N58)),"")</f>
        <v/>
      </c>
      <c r="K58" s="11">
        <f>IFERROR(IF($N58="","",INDEX('Load Plan'!$I$2:$I$101,$N58)),"")</f>
        <v/>
      </c>
      <c r="L58" s="11">
        <f>IFERROR(IF($N58="","",INDEX('Load Plan'!$L$2:$L$101,$N58)),"")</f>
        <v/>
      </c>
      <c r="M58" s="10">
        <f>IFERROR(IF($N58="","",INDEX('Load Plan'!$P$2:$P$101,$N58)),"")</f>
        <v/>
      </c>
      <c r="N58" s="10">
        <f>IFERROR(IF(ROWS($N$15:N58)&gt;SUMPRODUCT(--('Load Plan'!$Q$2:$Q$101&lt;&gt;"")),"",MATCH(SMALL('Load Plan'!$Q$2:$Q$101,ROWS($N$15:N58)),'Load Plan'!$Q$2:$Q$101,0)),"")</f>
        <v/>
      </c>
    </row>
    <row r="59">
      <c r="A59" s="9">
        <f>IFERROR(IF($N59="","",INDEX('Load Plan'!$F$2:$F$101,$N59)),"")</f>
        <v/>
      </c>
      <c r="B59" s="10">
        <f>IFERROR(IF($N59="","",INDEX('Load Plan'!$A$2:$A$101,$N59)),"")</f>
        <v/>
      </c>
      <c r="C59" s="10">
        <f>IFERROR(IF($N59="","",INDEX('Load Plan'!$B$2:$B$101,$N59)),"")</f>
        <v/>
      </c>
      <c r="D59" s="10">
        <f>IFERROR(IF($N59="","",INDEX('Load Plan'!$C$2:$C$101,$N59)),"")</f>
        <v/>
      </c>
      <c r="E59" s="10">
        <f>IFERROR(IF($N59="","",INDEX('Load Plan'!$D$2:$D$101,$N59)),"")</f>
        <v/>
      </c>
      <c r="F59" s="10">
        <f>IFERROR(IF($N59="","",INDEX('Load Plan'!$K$2:$K$101,$N59)),"")</f>
        <v/>
      </c>
      <c r="G59" s="10">
        <f>IFERROR(IF($N59="","",INDEX('Load Plan'!$J$2:$J$101,$N59)),"")</f>
        <v/>
      </c>
      <c r="H59" s="9">
        <f>IFERROR(IF($N59="","",INDEX('Load Plan'!$E$2:$E$101,$N59)),"")</f>
        <v/>
      </c>
      <c r="I59" s="9">
        <f>IFERROR(IF($N59="","",INDEX('Load Plan'!$G$2:$G$101,$N59)),"")</f>
        <v/>
      </c>
      <c r="J59" s="11">
        <f>IFERROR(IF($N59="","",INDEX('Load Plan'!$H$2:$H$101,$N59)),"")</f>
        <v/>
      </c>
      <c r="K59" s="11">
        <f>IFERROR(IF($N59="","",INDEX('Load Plan'!$I$2:$I$101,$N59)),"")</f>
        <v/>
      </c>
      <c r="L59" s="11">
        <f>IFERROR(IF($N59="","",INDEX('Load Plan'!$L$2:$L$101,$N59)),"")</f>
        <v/>
      </c>
      <c r="M59" s="10">
        <f>IFERROR(IF($N59="","",INDEX('Load Plan'!$P$2:$P$101,$N59)),"")</f>
        <v/>
      </c>
      <c r="N59" s="10">
        <f>IFERROR(IF(ROWS($N$15:N59)&gt;SUMPRODUCT(--('Load Plan'!$Q$2:$Q$101&lt;&gt;"")),"",MATCH(SMALL('Load Plan'!$Q$2:$Q$101,ROWS($N$15:N59)),'Load Plan'!$Q$2:$Q$101,0)),"")</f>
        <v/>
      </c>
    </row>
    <row r="60">
      <c r="A60" s="9">
        <f>IFERROR(IF($N60="","",INDEX('Load Plan'!$F$2:$F$101,$N60)),"")</f>
        <v/>
      </c>
      <c r="B60" s="10">
        <f>IFERROR(IF($N60="","",INDEX('Load Plan'!$A$2:$A$101,$N60)),"")</f>
        <v/>
      </c>
      <c r="C60" s="10">
        <f>IFERROR(IF($N60="","",INDEX('Load Plan'!$B$2:$B$101,$N60)),"")</f>
        <v/>
      </c>
      <c r="D60" s="10">
        <f>IFERROR(IF($N60="","",INDEX('Load Plan'!$C$2:$C$101,$N60)),"")</f>
        <v/>
      </c>
      <c r="E60" s="10">
        <f>IFERROR(IF($N60="","",INDEX('Load Plan'!$D$2:$D$101,$N60)),"")</f>
        <v/>
      </c>
      <c r="F60" s="10">
        <f>IFERROR(IF($N60="","",INDEX('Load Plan'!$K$2:$K$101,$N60)),"")</f>
        <v/>
      </c>
      <c r="G60" s="10">
        <f>IFERROR(IF($N60="","",INDEX('Load Plan'!$J$2:$J$101,$N60)),"")</f>
        <v/>
      </c>
      <c r="H60" s="9">
        <f>IFERROR(IF($N60="","",INDEX('Load Plan'!$E$2:$E$101,$N60)),"")</f>
        <v/>
      </c>
      <c r="I60" s="9">
        <f>IFERROR(IF($N60="","",INDEX('Load Plan'!$G$2:$G$101,$N60)),"")</f>
        <v/>
      </c>
      <c r="J60" s="11">
        <f>IFERROR(IF($N60="","",INDEX('Load Plan'!$H$2:$H$101,$N60)),"")</f>
        <v/>
      </c>
      <c r="K60" s="11">
        <f>IFERROR(IF($N60="","",INDEX('Load Plan'!$I$2:$I$101,$N60)),"")</f>
        <v/>
      </c>
      <c r="L60" s="11">
        <f>IFERROR(IF($N60="","",INDEX('Load Plan'!$L$2:$L$101,$N60)),"")</f>
        <v/>
      </c>
      <c r="M60" s="10">
        <f>IFERROR(IF($N60="","",INDEX('Load Plan'!$P$2:$P$101,$N60)),"")</f>
        <v/>
      </c>
      <c r="N60" s="10">
        <f>IFERROR(IF(ROWS($N$15:N60)&gt;SUMPRODUCT(--('Load Plan'!$Q$2:$Q$101&lt;&gt;"")),"",MATCH(SMALL('Load Plan'!$Q$2:$Q$101,ROWS($N$15:N60)),'Load Plan'!$Q$2:$Q$101,0)),"")</f>
        <v/>
      </c>
    </row>
    <row r="61">
      <c r="A61" s="9">
        <f>IFERROR(IF($N61="","",INDEX('Load Plan'!$F$2:$F$101,$N61)),"")</f>
        <v/>
      </c>
      <c r="B61" s="10">
        <f>IFERROR(IF($N61="","",INDEX('Load Plan'!$A$2:$A$101,$N61)),"")</f>
        <v/>
      </c>
      <c r="C61" s="10">
        <f>IFERROR(IF($N61="","",INDEX('Load Plan'!$B$2:$B$101,$N61)),"")</f>
        <v/>
      </c>
      <c r="D61" s="10">
        <f>IFERROR(IF($N61="","",INDEX('Load Plan'!$C$2:$C$101,$N61)),"")</f>
        <v/>
      </c>
      <c r="E61" s="10">
        <f>IFERROR(IF($N61="","",INDEX('Load Plan'!$D$2:$D$101,$N61)),"")</f>
        <v/>
      </c>
      <c r="F61" s="10">
        <f>IFERROR(IF($N61="","",INDEX('Load Plan'!$K$2:$K$101,$N61)),"")</f>
        <v/>
      </c>
      <c r="G61" s="10">
        <f>IFERROR(IF($N61="","",INDEX('Load Plan'!$J$2:$J$101,$N61)),"")</f>
        <v/>
      </c>
      <c r="H61" s="9">
        <f>IFERROR(IF($N61="","",INDEX('Load Plan'!$E$2:$E$101,$N61)),"")</f>
        <v/>
      </c>
      <c r="I61" s="9">
        <f>IFERROR(IF($N61="","",INDEX('Load Plan'!$G$2:$G$101,$N61)),"")</f>
        <v/>
      </c>
      <c r="J61" s="11">
        <f>IFERROR(IF($N61="","",INDEX('Load Plan'!$H$2:$H$101,$N61)),"")</f>
        <v/>
      </c>
      <c r="K61" s="11">
        <f>IFERROR(IF($N61="","",INDEX('Load Plan'!$I$2:$I$101,$N61)),"")</f>
        <v/>
      </c>
      <c r="L61" s="11">
        <f>IFERROR(IF($N61="","",INDEX('Load Plan'!$L$2:$L$101,$N61)),"")</f>
        <v/>
      </c>
      <c r="M61" s="10">
        <f>IFERROR(IF($N61="","",INDEX('Load Plan'!$P$2:$P$101,$N61)),"")</f>
        <v/>
      </c>
      <c r="N61" s="10">
        <f>IFERROR(IF(ROWS($N$15:N61)&gt;SUMPRODUCT(--('Load Plan'!$Q$2:$Q$101&lt;&gt;"")),"",MATCH(SMALL('Load Plan'!$Q$2:$Q$101,ROWS($N$15:N61)),'Load Plan'!$Q$2:$Q$101,0)),"")</f>
        <v/>
      </c>
    </row>
    <row r="62">
      <c r="A62" s="9">
        <f>IFERROR(IF($N62="","",INDEX('Load Plan'!$F$2:$F$101,$N62)),"")</f>
        <v/>
      </c>
      <c r="B62" s="10">
        <f>IFERROR(IF($N62="","",INDEX('Load Plan'!$A$2:$A$101,$N62)),"")</f>
        <v/>
      </c>
      <c r="C62" s="10">
        <f>IFERROR(IF($N62="","",INDEX('Load Plan'!$B$2:$B$101,$N62)),"")</f>
        <v/>
      </c>
      <c r="D62" s="10">
        <f>IFERROR(IF($N62="","",INDEX('Load Plan'!$C$2:$C$101,$N62)),"")</f>
        <v/>
      </c>
      <c r="E62" s="10">
        <f>IFERROR(IF($N62="","",INDEX('Load Plan'!$D$2:$D$101,$N62)),"")</f>
        <v/>
      </c>
      <c r="F62" s="10">
        <f>IFERROR(IF($N62="","",INDEX('Load Plan'!$K$2:$K$101,$N62)),"")</f>
        <v/>
      </c>
      <c r="G62" s="10">
        <f>IFERROR(IF($N62="","",INDEX('Load Plan'!$J$2:$J$101,$N62)),"")</f>
        <v/>
      </c>
      <c r="H62" s="9">
        <f>IFERROR(IF($N62="","",INDEX('Load Plan'!$E$2:$E$101,$N62)),"")</f>
        <v/>
      </c>
      <c r="I62" s="9">
        <f>IFERROR(IF($N62="","",INDEX('Load Plan'!$G$2:$G$101,$N62)),"")</f>
        <v/>
      </c>
      <c r="J62" s="11">
        <f>IFERROR(IF($N62="","",INDEX('Load Plan'!$H$2:$H$101,$N62)),"")</f>
        <v/>
      </c>
      <c r="K62" s="11">
        <f>IFERROR(IF($N62="","",INDEX('Load Plan'!$I$2:$I$101,$N62)),"")</f>
        <v/>
      </c>
      <c r="L62" s="11">
        <f>IFERROR(IF($N62="","",INDEX('Load Plan'!$L$2:$L$101,$N62)),"")</f>
        <v/>
      </c>
      <c r="M62" s="10">
        <f>IFERROR(IF($N62="","",INDEX('Load Plan'!$P$2:$P$101,$N62)),"")</f>
        <v/>
      </c>
      <c r="N62" s="10">
        <f>IFERROR(IF(ROWS($N$15:N62)&gt;SUMPRODUCT(--('Load Plan'!$Q$2:$Q$101&lt;&gt;"")),"",MATCH(SMALL('Load Plan'!$Q$2:$Q$101,ROWS($N$15:N62)),'Load Plan'!$Q$2:$Q$101,0)),"")</f>
        <v/>
      </c>
    </row>
    <row r="63">
      <c r="A63" s="9">
        <f>IFERROR(IF($N63="","",INDEX('Load Plan'!$F$2:$F$101,$N63)),"")</f>
        <v/>
      </c>
      <c r="B63" s="10">
        <f>IFERROR(IF($N63="","",INDEX('Load Plan'!$A$2:$A$101,$N63)),"")</f>
        <v/>
      </c>
      <c r="C63" s="10">
        <f>IFERROR(IF($N63="","",INDEX('Load Plan'!$B$2:$B$101,$N63)),"")</f>
        <v/>
      </c>
      <c r="D63" s="10">
        <f>IFERROR(IF($N63="","",INDEX('Load Plan'!$C$2:$C$101,$N63)),"")</f>
        <v/>
      </c>
      <c r="E63" s="10">
        <f>IFERROR(IF($N63="","",INDEX('Load Plan'!$D$2:$D$101,$N63)),"")</f>
        <v/>
      </c>
      <c r="F63" s="10">
        <f>IFERROR(IF($N63="","",INDEX('Load Plan'!$K$2:$K$101,$N63)),"")</f>
        <v/>
      </c>
      <c r="G63" s="10">
        <f>IFERROR(IF($N63="","",INDEX('Load Plan'!$J$2:$J$101,$N63)),"")</f>
        <v/>
      </c>
      <c r="H63" s="9">
        <f>IFERROR(IF($N63="","",INDEX('Load Plan'!$E$2:$E$101,$N63)),"")</f>
        <v/>
      </c>
      <c r="I63" s="9">
        <f>IFERROR(IF($N63="","",INDEX('Load Plan'!$G$2:$G$101,$N63)),"")</f>
        <v/>
      </c>
      <c r="J63" s="11">
        <f>IFERROR(IF($N63="","",INDEX('Load Plan'!$H$2:$H$101,$N63)),"")</f>
        <v/>
      </c>
      <c r="K63" s="11">
        <f>IFERROR(IF($N63="","",INDEX('Load Plan'!$I$2:$I$101,$N63)),"")</f>
        <v/>
      </c>
      <c r="L63" s="11">
        <f>IFERROR(IF($N63="","",INDEX('Load Plan'!$L$2:$L$101,$N63)),"")</f>
        <v/>
      </c>
      <c r="M63" s="10">
        <f>IFERROR(IF($N63="","",INDEX('Load Plan'!$P$2:$P$101,$N63)),"")</f>
        <v/>
      </c>
      <c r="N63" s="10">
        <f>IFERROR(IF(ROWS($N$15:N63)&gt;SUMPRODUCT(--('Load Plan'!$Q$2:$Q$101&lt;&gt;"")),"",MATCH(SMALL('Load Plan'!$Q$2:$Q$101,ROWS($N$15:N63)),'Load Plan'!$Q$2:$Q$101,0)),"")</f>
        <v/>
      </c>
    </row>
    <row r="64">
      <c r="A64" s="9">
        <f>IFERROR(IF($N64="","",INDEX('Load Plan'!$F$2:$F$101,$N64)),"")</f>
        <v/>
      </c>
      <c r="B64" s="10">
        <f>IFERROR(IF($N64="","",INDEX('Load Plan'!$A$2:$A$101,$N64)),"")</f>
        <v/>
      </c>
      <c r="C64" s="10">
        <f>IFERROR(IF($N64="","",INDEX('Load Plan'!$B$2:$B$101,$N64)),"")</f>
        <v/>
      </c>
      <c r="D64" s="10">
        <f>IFERROR(IF($N64="","",INDEX('Load Plan'!$C$2:$C$101,$N64)),"")</f>
        <v/>
      </c>
      <c r="E64" s="10">
        <f>IFERROR(IF($N64="","",INDEX('Load Plan'!$D$2:$D$101,$N64)),"")</f>
        <v/>
      </c>
      <c r="F64" s="10">
        <f>IFERROR(IF($N64="","",INDEX('Load Plan'!$K$2:$K$101,$N64)),"")</f>
        <v/>
      </c>
      <c r="G64" s="10">
        <f>IFERROR(IF($N64="","",INDEX('Load Plan'!$J$2:$J$101,$N64)),"")</f>
        <v/>
      </c>
      <c r="H64" s="9">
        <f>IFERROR(IF($N64="","",INDEX('Load Plan'!$E$2:$E$101,$N64)),"")</f>
        <v/>
      </c>
      <c r="I64" s="9">
        <f>IFERROR(IF($N64="","",INDEX('Load Plan'!$G$2:$G$101,$N64)),"")</f>
        <v/>
      </c>
      <c r="J64" s="11">
        <f>IFERROR(IF($N64="","",INDEX('Load Plan'!$H$2:$H$101,$N64)),"")</f>
        <v/>
      </c>
      <c r="K64" s="11">
        <f>IFERROR(IF($N64="","",INDEX('Load Plan'!$I$2:$I$101,$N64)),"")</f>
        <v/>
      </c>
      <c r="L64" s="11">
        <f>IFERROR(IF($N64="","",INDEX('Load Plan'!$L$2:$L$101,$N64)),"")</f>
        <v/>
      </c>
      <c r="M64" s="10">
        <f>IFERROR(IF($N64="","",INDEX('Load Plan'!$P$2:$P$101,$N64)),"")</f>
        <v/>
      </c>
      <c r="N64" s="10">
        <f>IFERROR(IF(ROWS($N$15:N64)&gt;SUMPRODUCT(--('Load Plan'!$Q$2:$Q$101&lt;&gt;"")),"",MATCH(SMALL('Load Plan'!$Q$2:$Q$101,ROWS($N$15:N64)),'Load Plan'!$Q$2:$Q$101,0)),"")</f>
        <v/>
      </c>
    </row>
    <row r="65">
      <c r="A65" s="9">
        <f>IFERROR(IF($N65="","",INDEX('Load Plan'!$F$2:$F$101,$N65)),"")</f>
        <v/>
      </c>
      <c r="B65" s="10">
        <f>IFERROR(IF($N65="","",INDEX('Load Plan'!$A$2:$A$101,$N65)),"")</f>
        <v/>
      </c>
      <c r="C65" s="10">
        <f>IFERROR(IF($N65="","",INDEX('Load Plan'!$B$2:$B$101,$N65)),"")</f>
        <v/>
      </c>
      <c r="D65" s="10">
        <f>IFERROR(IF($N65="","",INDEX('Load Plan'!$C$2:$C$101,$N65)),"")</f>
        <v/>
      </c>
      <c r="E65" s="10">
        <f>IFERROR(IF($N65="","",INDEX('Load Plan'!$D$2:$D$101,$N65)),"")</f>
        <v/>
      </c>
      <c r="F65" s="10">
        <f>IFERROR(IF($N65="","",INDEX('Load Plan'!$K$2:$K$101,$N65)),"")</f>
        <v/>
      </c>
      <c r="G65" s="10">
        <f>IFERROR(IF($N65="","",INDEX('Load Plan'!$J$2:$J$101,$N65)),"")</f>
        <v/>
      </c>
      <c r="H65" s="9">
        <f>IFERROR(IF($N65="","",INDEX('Load Plan'!$E$2:$E$101,$N65)),"")</f>
        <v/>
      </c>
      <c r="I65" s="9">
        <f>IFERROR(IF($N65="","",INDEX('Load Plan'!$G$2:$G$101,$N65)),"")</f>
        <v/>
      </c>
      <c r="J65" s="11">
        <f>IFERROR(IF($N65="","",INDEX('Load Plan'!$H$2:$H$101,$N65)),"")</f>
        <v/>
      </c>
      <c r="K65" s="11">
        <f>IFERROR(IF($N65="","",INDEX('Load Plan'!$I$2:$I$101,$N65)),"")</f>
        <v/>
      </c>
      <c r="L65" s="11">
        <f>IFERROR(IF($N65="","",INDEX('Load Plan'!$L$2:$L$101,$N65)),"")</f>
        <v/>
      </c>
      <c r="M65" s="10">
        <f>IFERROR(IF($N65="","",INDEX('Load Plan'!$P$2:$P$101,$N65)),"")</f>
        <v/>
      </c>
      <c r="N65" s="10">
        <f>IFERROR(IF(ROWS($N$15:N65)&gt;SUMPRODUCT(--('Load Plan'!$Q$2:$Q$101&lt;&gt;"")),"",MATCH(SMALL('Load Plan'!$Q$2:$Q$101,ROWS($N$15:N65)),'Load Plan'!$Q$2:$Q$101,0)),"")</f>
        <v/>
      </c>
    </row>
    <row r="66">
      <c r="A66" s="9">
        <f>IFERROR(IF($N66="","",INDEX('Load Plan'!$F$2:$F$101,$N66)),"")</f>
        <v/>
      </c>
      <c r="B66" s="10">
        <f>IFERROR(IF($N66="","",INDEX('Load Plan'!$A$2:$A$101,$N66)),"")</f>
        <v/>
      </c>
      <c r="C66" s="10">
        <f>IFERROR(IF($N66="","",INDEX('Load Plan'!$B$2:$B$101,$N66)),"")</f>
        <v/>
      </c>
      <c r="D66" s="10">
        <f>IFERROR(IF($N66="","",INDEX('Load Plan'!$C$2:$C$101,$N66)),"")</f>
        <v/>
      </c>
      <c r="E66" s="10">
        <f>IFERROR(IF($N66="","",INDEX('Load Plan'!$D$2:$D$101,$N66)),"")</f>
        <v/>
      </c>
      <c r="F66" s="10">
        <f>IFERROR(IF($N66="","",INDEX('Load Plan'!$K$2:$K$101,$N66)),"")</f>
        <v/>
      </c>
      <c r="G66" s="10">
        <f>IFERROR(IF($N66="","",INDEX('Load Plan'!$J$2:$J$101,$N66)),"")</f>
        <v/>
      </c>
      <c r="H66" s="9">
        <f>IFERROR(IF($N66="","",INDEX('Load Plan'!$E$2:$E$101,$N66)),"")</f>
        <v/>
      </c>
      <c r="I66" s="9">
        <f>IFERROR(IF($N66="","",INDEX('Load Plan'!$G$2:$G$101,$N66)),"")</f>
        <v/>
      </c>
      <c r="J66" s="11">
        <f>IFERROR(IF($N66="","",INDEX('Load Plan'!$H$2:$H$101,$N66)),"")</f>
        <v/>
      </c>
      <c r="K66" s="11">
        <f>IFERROR(IF($N66="","",INDEX('Load Plan'!$I$2:$I$101,$N66)),"")</f>
        <v/>
      </c>
      <c r="L66" s="11">
        <f>IFERROR(IF($N66="","",INDEX('Load Plan'!$L$2:$L$101,$N66)),"")</f>
        <v/>
      </c>
      <c r="M66" s="10">
        <f>IFERROR(IF($N66="","",INDEX('Load Plan'!$P$2:$P$101,$N66)),"")</f>
        <v/>
      </c>
      <c r="N66" s="10">
        <f>IFERROR(IF(ROWS($N$15:N66)&gt;SUMPRODUCT(--('Load Plan'!$Q$2:$Q$101&lt;&gt;"")),"",MATCH(SMALL('Load Plan'!$Q$2:$Q$101,ROWS($N$15:N66)),'Load Plan'!$Q$2:$Q$101,0)),"")</f>
        <v/>
      </c>
    </row>
    <row r="67">
      <c r="A67" s="9">
        <f>IFERROR(IF($N67="","",INDEX('Load Plan'!$F$2:$F$101,$N67)),"")</f>
        <v/>
      </c>
      <c r="B67" s="10">
        <f>IFERROR(IF($N67="","",INDEX('Load Plan'!$A$2:$A$101,$N67)),"")</f>
        <v/>
      </c>
      <c r="C67" s="10">
        <f>IFERROR(IF($N67="","",INDEX('Load Plan'!$B$2:$B$101,$N67)),"")</f>
        <v/>
      </c>
      <c r="D67" s="10">
        <f>IFERROR(IF($N67="","",INDEX('Load Plan'!$C$2:$C$101,$N67)),"")</f>
        <v/>
      </c>
      <c r="E67" s="10">
        <f>IFERROR(IF($N67="","",INDEX('Load Plan'!$D$2:$D$101,$N67)),"")</f>
        <v/>
      </c>
      <c r="F67" s="10">
        <f>IFERROR(IF($N67="","",INDEX('Load Plan'!$K$2:$K$101,$N67)),"")</f>
        <v/>
      </c>
      <c r="G67" s="10">
        <f>IFERROR(IF($N67="","",INDEX('Load Plan'!$J$2:$J$101,$N67)),"")</f>
        <v/>
      </c>
      <c r="H67" s="9">
        <f>IFERROR(IF($N67="","",INDEX('Load Plan'!$E$2:$E$101,$N67)),"")</f>
        <v/>
      </c>
      <c r="I67" s="9">
        <f>IFERROR(IF($N67="","",INDEX('Load Plan'!$G$2:$G$101,$N67)),"")</f>
        <v/>
      </c>
      <c r="J67" s="11">
        <f>IFERROR(IF($N67="","",INDEX('Load Plan'!$H$2:$H$101,$N67)),"")</f>
        <v/>
      </c>
      <c r="K67" s="11">
        <f>IFERROR(IF($N67="","",INDEX('Load Plan'!$I$2:$I$101,$N67)),"")</f>
        <v/>
      </c>
      <c r="L67" s="11">
        <f>IFERROR(IF($N67="","",INDEX('Load Plan'!$L$2:$L$101,$N67)),"")</f>
        <v/>
      </c>
      <c r="M67" s="10">
        <f>IFERROR(IF($N67="","",INDEX('Load Plan'!$P$2:$P$101,$N67)),"")</f>
        <v/>
      </c>
      <c r="N67" s="10">
        <f>IFERROR(IF(ROWS($N$15:N67)&gt;SUMPRODUCT(--('Load Plan'!$Q$2:$Q$101&lt;&gt;"")),"",MATCH(SMALL('Load Plan'!$Q$2:$Q$101,ROWS($N$15:N67)),'Load Plan'!$Q$2:$Q$101,0)),"")</f>
        <v/>
      </c>
    </row>
    <row r="68">
      <c r="A68" s="9">
        <f>IFERROR(IF($N68="","",INDEX('Load Plan'!$F$2:$F$101,$N68)),"")</f>
        <v/>
      </c>
      <c r="B68" s="10">
        <f>IFERROR(IF($N68="","",INDEX('Load Plan'!$A$2:$A$101,$N68)),"")</f>
        <v/>
      </c>
      <c r="C68" s="10">
        <f>IFERROR(IF($N68="","",INDEX('Load Plan'!$B$2:$B$101,$N68)),"")</f>
        <v/>
      </c>
      <c r="D68" s="10">
        <f>IFERROR(IF($N68="","",INDEX('Load Plan'!$C$2:$C$101,$N68)),"")</f>
        <v/>
      </c>
      <c r="E68" s="10">
        <f>IFERROR(IF($N68="","",INDEX('Load Plan'!$D$2:$D$101,$N68)),"")</f>
        <v/>
      </c>
      <c r="F68" s="10">
        <f>IFERROR(IF($N68="","",INDEX('Load Plan'!$K$2:$K$101,$N68)),"")</f>
        <v/>
      </c>
      <c r="G68" s="10">
        <f>IFERROR(IF($N68="","",INDEX('Load Plan'!$J$2:$J$101,$N68)),"")</f>
        <v/>
      </c>
      <c r="H68" s="9">
        <f>IFERROR(IF($N68="","",INDEX('Load Plan'!$E$2:$E$101,$N68)),"")</f>
        <v/>
      </c>
      <c r="I68" s="9">
        <f>IFERROR(IF($N68="","",INDEX('Load Plan'!$G$2:$G$101,$N68)),"")</f>
        <v/>
      </c>
      <c r="J68" s="11">
        <f>IFERROR(IF($N68="","",INDEX('Load Plan'!$H$2:$H$101,$N68)),"")</f>
        <v/>
      </c>
      <c r="K68" s="11">
        <f>IFERROR(IF($N68="","",INDEX('Load Plan'!$I$2:$I$101,$N68)),"")</f>
        <v/>
      </c>
      <c r="L68" s="11">
        <f>IFERROR(IF($N68="","",INDEX('Load Plan'!$L$2:$L$101,$N68)),"")</f>
        <v/>
      </c>
      <c r="M68" s="10">
        <f>IFERROR(IF($N68="","",INDEX('Load Plan'!$P$2:$P$101,$N68)),"")</f>
        <v/>
      </c>
      <c r="N68" s="10">
        <f>IFERROR(IF(ROWS($N$15:N68)&gt;SUMPRODUCT(--('Load Plan'!$Q$2:$Q$101&lt;&gt;"")),"",MATCH(SMALL('Load Plan'!$Q$2:$Q$101,ROWS($N$15:N68)),'Load Plan'!$Q$2:$Q$101,0)),"")</f>
        <v/>
      </c>
    </row>
    <row r="69">
      <c r="A69" s="9">
        <f>IFERROR(IF($N69="","",INDEX('Load Plan'!$F$2:$F$101,$N69)),"")</f>
        <v/>
      </c>
      <c r="B69" s="10">
        <f>IFERROR(IF($N69="","",INDEX('Load Plan'!$A$2:$A$101,$N69)),"")</f>
        <v/>
      </c>
      <c r="C69" s="10">
        <f>IFERROR(IF($N69="","",INDEX('Load Plan'!$B$2:$B$101,$N69)),"")</f>
        <v/>
      </c>
      <c r="D69" s="10">
        <f>IFERROR(IF($N69="","",INDEX('Load Plan'!$C$2:$C$101,$N69)),"")</f>
        <v/>
      </c>
      <c r="E69" s="10">
        <f>IFERROR(IF($N69="","",INDEX('Load Plan'!$D$2:$D$101,$N69)),"")</f>
        <v/>
      </c>
      <c r="F69" s="10">
        <f>IFERROR(IF($N69="","",INDEX('Load Plan'!$K$2:$K$101,$N69)),"")</f>
        <v/>
      </c>
      <c r="G69" s="10">
        <f>IFERROR(IF($N69="","",INDEX('Load Plan'!$J$2:$J$101,$N69)),"")</f>
        <v/>
      </c>
      <c r="H69" s="9">
        <f>IFERROR(IF($N69="","",INDEX('Load Plan'!$E$2:$E$101,$N69)),"")</f>
        <v/>
      </c>
      <c r="I69" s="9">
        <f>IFERROR(IF($N69="","",INDEX('Load Plan'!$G$2:$G$101,$N69)),"")</f>
        <v/>
      </c>
      <c r="J69" s="11">
        <f>IFERROR(IF($N69="","",INDEX('Load Plan'!$H$2:$H$101,$N69)),"")</f>
        <v/>
      </c>
      <c r="K69" s="11">
        <f>IFERROR(IF($N69="","",INDEX('Load Plan'!$I$2:$I$101,$N69)),"")</f>
        <v/>
      </c>
      <c r="L69" s="11">
        <f>IFERROR(IF($N69="","",INDEX('Load Plan'!$L$2:$L$101,$N69)),"")</f>
        <v/>
      </c>
      <c r="M69" s="10">
        <f>IFERROR(IF($N69="","",INDEX('Load Plan'!$P$2:$P$101,$N69)),"")</f>
        <v/>
      </c>
      <c r="N69" s="10">
        <f>IFERROR(IF(ROWS($N$15:N69)&gt;SUMPRODUCT(--('Load Plan'!$Q$2:$Q$101&lt;&gt;"")),"",MATCH(SMALL('Load Plan'!$Q$2:$Q$101,ROWS($N$15:N69)),'Load Plan'!$Q$2:$Q$101,0)),"")</f>
        <v/>
      </c>
    </row>
    <row r="70">
      <c r="A70" s="9">
        <f>IFERROR(IF($N70="","",INDEX('Load Plan'!$F$2:$F$101,$N70)),"")</f>
        <v/>
      </c>
      <c r="B70" s="10">
        <f>IFERROR(IF($N70="","",INDEX('Load Plan'!$A$2:$A$101,$N70)),"")</f>
        <v/>
      </c>
      <c r="C70" s="10">
        <f>IFERROR(IF($N70="","",INDEX('Load Plan'!$B$2:$B$101,$N70)),"")</f>
        <v/>
      </c>
      <c r="D70" s="10">
        <f>IFERROR(IF($N70="","",INDEX('Load Plan'!$C$2:$C$101,$N70)),"")</f>
        <v/>
      </c>
      <c r="E70" s="10">
        <f>IFERROR(IF($N70="","",INDEX('Load Plan'!$D$2:$D$101,$N70)),"")</f>
        <v/>
      </c>
      <c r="F70" s="10">
        <f>IFERROR(IF($N70="","",INDEX('Load Plan'!$K$2:$K$101,$N70)),"")</f>
        <v/>
      </c>
      <c r="G70" s="10">
        <f>IFERROR(IF($N70="","",INDEX('Load Plan'!$J$2:$J$101,$N70)),"")</f>
        <v/>
      </c>
      <c r="H70" s="9">
        <f>IFERROR(IF($N70="","",INDEX('Load Plan'!$E$2:$E$101,$N70)),"")</f>
        <v/>
      </c>
      <c r="I70" s="9">
        <f>IFERROR(IF($N70="","",INDEX('Load Plan'!$G$2:$G$101,$N70)),"")</f>
        <v/>
      </c>
      <c r="J70" s="11">
        <f>IFERROR(IF($N70="","",INDEX('Load Plan'!$H$2:$H$101,$N70)),"")</f>
        <v/>
      </c>
      <c r="K70" s="11">
        <f>IFERROR(IF($N70="","",INDEX('Load Plan'!$I$2:$I$101,$N70)),"")</f>
        <v/>
      </c>
      <c r="L70" s="11">
        <f>IFERROR(IF($N70="","",INDEX('Load Plan'!$L$2:$L$101,$N70)),"")</f>
        <v/>
      </c>
      <c r="M70" s="10">
        <f>IFERROR(IF($N70="","",INDEX('Load Plan'!$P$2:$P$101,$N70)),"")</f>
        <v/>
      </c>
      <c r="N70" s="10">
        <f>IFERROR(IF(ROWS($N$15:N70)&gt;SUMPRODUCT(--('Load Plan'!$Q$2:$Q$101&lt;&gt;"")),"",MATCH(SMALL('Load Plan'!$Q$2:$Q$101,ROWS($N$15:N70)),'Load Plan'!$Q$2:$Q$101,0)),"")</f>
        <v/>
      </c>
    </row>
    <row r="71">
      <c r="A71" s="9">
        <f>IFERROR(IF($N71="","",INDEX('Load Plan'!$F$2:$F$101,$N71)),"")</f>
        <v/>
      </c>
      <c r="B71" s="10">
        <f>IFERROR(IF($N71="","",INDEX('Load Plan'!$A$2:$A$101,$N71)),"")</f>
        <v/>
      </c>
      <c r="C71" s="10">
        <f>IFERROR(IF($N71="","",INDEX('Load Plan'!$B$2:$B$101,$N71)),"")</f>
        <v/>
      </c>
      <c r="D71" s="10">
        <f>IFERROR(IF($N71="","",INDEX('Load Plan'!$C$2:$C$101,$N71)),"")</f>
        <v/>
      </c>
      <c r="E71" s="10">
        <f>IFERROR(IF($N71="","",INDEX('Load Plan'!$D$2:$D$101,$N71)),"")</f>
        <v/>
      </c>
      <c r="F71" s="10">
        <f>IFERROR(IF($N71="","",INDEX('Load Plan'!$K$2:$K$101,$N71)),"")</f>
        <v/>
      </c>
      <c r="G71" s="10">
        <f>IFERROR(IF($N71="","",INDEX('Load Plan'!$J$2:$J$101,$N71)),"")</f>
        <v/>
      </c>
      <c r="H71" s="9">
        <f>IFERROR(IF($N71="","",INDEX('Load Plan'!$E$2:$E$101,$N71)),"")</f>
        <v/>
      </c>
      <c r="I71" s="9">
        <f>IFERROR(IF($N71="","",INDEX('Load Plan'!$G$2:$G$101,$N71)),"")</f>
        <v/>
      </c>
      <c r="J71" s="11">
        <f>IFERROR(IF($N71="","",INDEX('Load Plan'!$H$2:$H$101,$N71)),"")</f>
        <v/>
      </c>
      <c r="K71" s="11">
        <f>IFERROR(IF($N71="","",INDEX('Load Plan'!$I$2:$I$101,$N71)),"")</f>
        <v/>
      </c>
      <c r="L71" s="11">
        <f>IFERROR(IF($N71="","",INDEX('Load Plan'!$L$2:$L$101,$N71)),"")</f>
        <v/>
      </c>
      <c r="M71" s="10">
        <f>IFERROR(IF($N71="","",INDEX('Load Plan'!$P$2:$P$101,$N71)),"")</f>
        <v/>
      </c>
      <c r="N71" s="10">
        <f>IFERROR(IF(ROWS($N$15:N71)&gt;SUMPRODUCT(--('Load Plan'!$Q$2:$Q$101&lt;&gt;"")),"",MATCH(SMALL('Load Plan'!$Q$2:$Q$101,ROWS($N$15:N71)),'Load Plan'!$Q$2:$Q$101,0)),"")</f>
        <v/>
      </c>
    </row>
    <row r="72">
      <c r="A72" s="9">
        <f>IFERROR(IF($N72="","",INDEX('Load Plan'!$F$2:$F$101,$N72)),"")</f>
        <v/>
      </c>
      <c r="B72" s="10">
        <f>IFERROR(IF($N72="","",INDEX('Load Plan'!$A$2:$A$101,$N72)),"")</f>
        <v/>
      </c>
      <c r="C72" s="10">
        <f>IFERROR(IF($N72="","",INDEX('Load Plan'!$B$2:$B$101,$N72)),"")</f>
        <v/>
      </c>
      <c r="D72" s="10">
        <f>IFERROR(IF($N72="","",INDEX('Load Plan'!$C$2:$C$101,$N72)),"")</f>
        <v/>
      </c>
      <c r="E72" s="10">
        <f>IFERROR(IF($N72="","",INDEX('Load Plan'!$D$2:$D$101,$N72)),"")</f>
        <v/>
      </c>
      <c r="F72" s="10">
        <f>IFERROR(IF($N72="","",INDEX('Load Plan'!$K$2:$K$101,$N72)),"")</f>
        <v/>
      </c>
      <c r="G72" s="10">
        <f>IFERROR(IF($N72="","",INDEX('Load Plan'!$J$2:$J$101,$N72)),"")</f>
        <v/>
      </c>
      <c r="H72" s="9">
        <f>IFERROR(IF($N72="","",INDEX('Load Plan'!$E$2:$E$101,$N72)),"")</f>
        <v/>
      </c>
      <c r="I72" s="9">
        <f>IFERROR(IF($N72="","",INDEX('Load Plan'!$G$2:$G$101,$N72)),"")</f>
        <v/>
      </c>
      <c r="J72" s="11">
        <f>IFERROR(IF($N72="","",INDEX('Load Plan'!$H$2:$H$101,$N72)),"")</f>
        <v/>
      </c>
      <c r="K72" s="11">
        <f>IFERROR(IF($N72="","",INDEX('Load Plan'!$I$2:$I$101,$N72)),"")</f>
        <v/>
      </c>
      <c r="L72" s="11">
        <f>IFERROR(IF($N72="","",INDEX('Load Plan'!$L$2:$L$101,$N72)),"")</f>
        <v/>
      </c>
      <c r="M72" s="10">
        <f>IFERROR(IF($N72="","",INDEX('Load Plan'!$P$2:$P$101,$N72)),"")</f>
        <v/>
      </c>
      <c r="N72" s="10">
        <f>IFERROR(IF(ROWS($N$15:N72)&gt;SUMPRODUCT(--('Load Plan'!$Q$2:$Q$101&lt;&gt;"")),"",MATCH(SMALL('Load Plan'!$Q$2:$Q$101,ROWS($N$15:N72)),'Load Plan'!$Q$2:$Q$101,0)),"")</f>
        <v/>
      </c>
    </row>
    <row r="73">
      <c r="A73" s="9">
        <f>IFERROR(IF($N73="","",INDEX('Load Plan'!$F$2:$F$101,$N73)),"")</f>
        <v/>
      </c>
      <c r="B73" s="10">
        <f>IFERROR(IF($N73="","",INDEX('Load Plan'!$A$2:$A$101,$N73)),"")</f>
        <v/>
      </c>
      <c r="C73" s="10">
        <f>IFERROR(IF($N73="","",INDEX('Load Plan'!$B$2:$B$101,$N73)),"")</f>
        <v/>
      </c>
      <c r="D73" s="10">
        <f>IFERROR(IF($N73="","",INDEX('Load Plan'!$C$2:$C$101,$N73)),"")</f>
        <v/>
      </c>
      <c r="E73" s="10">
        <f>IFERROR(IF($N73="","",INDEX('Load Plan'!$D$2:$D$101,$N73)),"")</f>
        <v/>
      </c>
      <c r="F73" s="10">
        <f>IFERROR(IF($N73="","",INDEX('Load Plan'!$K$2:$K$101,$N73)),"")</f>
        <v/>
      </c>
      <c r="G73" s="10">
        <f>IFERROR(IF($N73="","",INDEX('Load Plan'!$J$2:$J$101,$N73)),"")</f>
        <v/>
      </c>
      <c r="H73" s="9">
        <f>IFERROR(IF($N73="","",INDEX('Load Plan'!$E$2:$E$101,$N73)),"")</f>
        <v/>
      </c>
      <c r="I73" s="9">
        <f>IFERROR(IF($N73="","",INDEX('Load Plan'!$G$2:$G$101,$N73)),"")</f>
        <v/>
      </c>
      <c r="J73" s="11">
        <f>IFERROR(IF($N73="","",INDEX('Load Plan'!$H$2:$H$101,$N73)),"")</f>
        <v/>
      </c>
      <c r="K73" s="11">
        <f>IFERROR(IF($N73="","",INDEX('Load Plan'!$I$2:$I$101,$N73)),"")</f>
        <v/>
      </c>
      <c r="L73" s="11">
        <f>IFERROR(IF($N73="","",INDEX('Load Plan'!$L$2:$L$101,$N73)),"")</f>
        <v/>
      </c>
      <c r="M73" s="10">
        <f>IFERROR(IF($N73="","",INDEX('Load Plan'!$P$2:$P$101,$N73)),"")</f>
        <v/>
      </c>
      <c r="N73" s="10">
        <f>IFERROR(IF(ROWS($N$15:N73)&gt;SUMPRODUCT(--('Load Plan'!$Q$2:$Q$101&lt;&gt;"")),"",MATCH(SMALL('Load Plan'!$Q$2:$Q$101,ROWS($N$15:N73)),'Load Plan'!$Q$2:$Q$101,0)),"")</f>
        <v/>
      </c>
    </row>
    <row r="74">
      <c r="A74" s="9">
        <f>IFERROR(IF($N74="","",INDEX('Load Plan'!$F$2:$F$101,$N74)),"")</f>
        <v/>
      </c>
      <c r="B74" s="10">
        <f>IFERROR(IF($N74="","",INDEX('Load Plan'!$A$2:$A$101,$N74)),"")</f>
        <v/>
      </c>
      <c r="C74" s="10">
        <f>IFERROR(IF($N74="","",INDEX('Load Plan'!$B$2:$B$101,$N74)),"")</f>
        <v/>
      </c>
      <c r="D74" s="10">
        <f>IFERROR(IF($N74="","",INDEX('Load Plan'!$C$2:$C$101,$N74)),"")</f>
        <v/>
      </c>
      <c r="E74" s="10">
        <f>IFERROR(IF($N74="","",INDEX('Load Plan'!$D$2:$D$101,$N74)),"")</f>
        <v/>
      </c>
      <c r="F74" s="10">
        <f>IFERROR(IF($N74="","",INDEX('Load Plan'!$K$2:$K$101,$N74)),"")</f>
        <v/>
      </c>
      <c r="G74" s="10">
        <f>IFERROR(IF($N74="","",INDEX('Load Plan'!$J$2:$J$101,$N74)),"")</f>
        <v/>
      </c>
      <c r="H74" s="9">
        <f>IFERROR(IF($N74="","",INDEX('Load Plan'!$E$2:$E$101,$N74)),"")</f>
        <v/>
      </c>
      <c r="I74" s="9">
        <f>IFERROR(IF($N74="","",INDEX('Load Plan'!$G$2:$G$101,$N74)),"")</f>
        <v/>
      </c>
      <c r="J74" s="11">
        <f>IFERROR(IF($N74="","",INDEX('Load Plan'!$H$2:$H$101,$N74)),"")</f>
        <v/>
      </c>
      <c r="K74" s="11">
        <f>IFERROR(IF($N74="","",INDEX('Load Plan'!$I$2:$I$101,$N74)),"")</f>
        <v/>
      </c>
      <c r="L74" s="11">
        <f>IFERROR(IF($N74="","",INDEX('Load Plan'!$L$2:$L$101,$N74)),"")</f>
        <v/>
      </c>
      <c r="M74" s="10">
        <f>IFERROR(IF($N74="","",INDEX('Load Plan'!$P$2:$P$101,$N74)),"")</f>
        <v/>
      </c>
      <c r="N74" s="10">
        <f>IFERROR(IF(ROWS($N$15:N74)&gt;SUMPRODUCT(--('Load Plan'!$Q$2:$Q$101&lt;&gt;"")),"",MATCH(SMALL('Load Plan'!$Q$2:$Q$101,ROWS($N$15:N74)),'Load Plan'!$Q$2:$Q$101,0)),"")</f>
        <v/>
      </c>
    </row>
    <row r="75">
      <c r="A75" s="9">
        <f>IFERROR(IF($N75="","",INDEX('Load Plan'!$F$2:$F$101,$N75)),"")</f>
        <v/>
      </c>
      <c r="B75" s="10">
        <f>IFERROR(IF($N75="","",INDEX('Load Plan'!$A$2:$A$101,$N75)),"")</f>
        <v/>
      </c>
      <c r="C75" s="10">
        <f>IFERROR(IF($N75="","",INDEX('Load Plan'!$B$2:$B$101,$N75)),"")</f>
        <v/>
      </c>
      <c r="D75" s="10">
        <f>IFERROR(IF($N75="","",INDEX('Load Plan'!$C$2:$C$101,$N75)),"")</f>
        <v/>
      </c>
      <c r="E75" s="10">
        <f>IFERROR(IF($N75="","",INDEX('Load Plan'!$D$2:$D$101,$N75)),"")</f>
        <v/>
      </c>
      <c r="F75" s="10">
        <f>IFERROR(IF($N75="","",INDEX('Load Plan'!$K$2:$K$101,$N75)),"")</f>
        <v/>
      </c>
      <c r="G75" s="10">
        <f>IFERROR(IF($N75="","",INDEX('Load Plan'!$J$2:$J$101,$N75)),"")</f>
        <v/>
      </c>
      <c r="H75" s="9">
        <f>IFERROR(IF($N75="","",INDEX('Load Plan'!$E$2:$E$101,$N75)),"")</f>
        <v/>
      </c>
      <c r="I75" s="9">
        <f>IFERROR(IF($N75="","",INDEX('Load Plan'!$G$2:$G$101,$N75)),"")</f>
        <v/>
      </c>
      <c r="J75" s="11">
        <f>IFERROR(IF($N75="","",INDEX('Load Plan'!$H$2:$H$101,$N75)),"")</f>
        <v/>
      </c>
      <c r="K75" s="11">
        <f>IFERROR(IF($N75="","",INDEX('Load Plan'!$I$2:$I$101,$N75)),"")</f>
        <v/>
      </c>
      <c r="L75" s="11">
        <f>IFERROR(IF($N75="","",INDEX('Load Plan'!$L$2:$L$101,$N75)),"")</f>
        <v/>
      </c>
      <c r="M75" s="10">
        <f>IFERROR(IF($N75="","",INDEX('Load Plan'!$P$2:$P$101,$N75)),"")</f>
        <v/>
      </c>
      <c r="N75" s="10">
        <f>IFERROR(IF(ROWS($N$15:N75)&gt;SUMPRODUCT(--('Load Plan'!$Q$2:$Q$101&lt;&gt;"")),"",MATCH(SMALL('Load Plan'!$Q$2:$Q$101,ROWS($N$15:N75)),'Load Plan'!$Q$2:$Q$101,0)),"")</f>
        <v/>
      </c>
    </row>
    <row r="76">
      <c r="A76" s="9">
        <f>IFERROR(IF($N76="","",INDEX('Load Plan'!$F$2:$F$101,$N76)),"")</f>
        <v/>
      </c>
      <c r="B76" s="10">
        <f>IFERROR(IF($N76="","",INDEX('Load Plan'!$A$2:$A$101,$N76)),"")</f>
        <v/>
      </c>
      <c r="C76" s="10">
        <f>IFERROR(IF($N76="","",INDEX('Load Plan'!$B$2:$B$101,$N76)),"")</f>
        <v/>
      </c>
      <c r="D76" s="10">
        <f>IFERROR(IF($N76="","",INDEX('Load Plan'!$C$2:$C$101,$N76)),"")</f>
        <v/>
      </c>
      <c r="E76" s="10">
        <f>IFERROR(IF($N76="","",INDEX('Load Plan'!$D$2:$D$101,$N76)),"")</f>
        <v/>
      </c>
      <c r="F76" s="10">
        <f>IFERROR(IF($N76="","",INDEX('Load Plan'!$K$2:$K$101,$N76)),"")</f>
        <v/>
      </c>
      <c r="G76" s="10">
        <f>IFERROR(IF($N76="","",INDEX('Load Plan'!$J$2:$J$101,$N76)),"")</f>
        <v/>
      </c>
      <c r="H76" s="9">
        <f>IFERROR(IF($N76="","",INDEX('Load Plan'!$E$2:$E$101,$N76)),"")</f>
        <v/>
      </c>
      <c r="I76" s="9">
        <f>IFERROR(IF($N76="","",INDEX('Load Plan'!$G$2:$G$101,$N76)),"")</f>
        <v/>
      </c>
      <c r="J76" s="11">
        <f>IFERROR(IF($N76="","",INDEX('Load Plan'!$H$2:$H$101,$N76)),"")</f>
        <v/>
      </c>
      <c r="K76" s="11">
        <f>IFERROR(IF($N76="","",INDEX('Load Plan'!$I$2:$I$101,$N76)),"")</f>
        <v/>
      </c>
      <c r="L76" s="11">
        <f>IFERROR(IF($N76="","",INDEX('Load Plan'!$L$2:$L$101,$N76)),"")</f>
        <v/>
      </c>
      <c r="M76" s="10">
        <f>IFERROR(IF($N76="","",INDEX('Load Plan'!$P$2:$P$101,$N76)),"")</f>
        <v/>
      </c>
      <c r="N76" s="10">
        <f>IFERROR(IF(ROWS($N$15:N76)&gt;SUMPRODUCT(--('Load Plan'!$Q$2:$Q$101&lt;&gt;"")),"",MATCH(SMALL('Load Plan'!$Q$2:$Q$101,ROWS($N$15:N76)),'Load Plan'!$Q$2:$Q$101,0)),"")</f>
        <v/>
      </c>
    </row>
    <row r="77">
      <c r="A77" s="9">
        <f>IFERROR(IF($N77="","",INDEX('Load Plan'!$F$2:$F$101,$N77)),"")</f>
        <v/>
      </c>
      <c r="B77" s="10">
        <f>IFERROR(IF($N77="","",INDEX('Load Plan'!$A$2:$A$101,$N77)),"")</f>
        <v/>
      </c>
      <c r="C77" s="10">
        <f>IFERROR(IF($N77="","",INDEX('Load Plan'!$B$2:$B$101,$N77)),"")</f>
        <v/>
      </c>
      <c r="D77" s="10">
        <f>IFERROR(IF($N77="","",INDEX('Load Plan'!$C$2:$C$101,$N77)),"")</f>
        <v/>
      </c>
      <c r="E77" s="10">
        <f>IFERROR(IF($N77="","",INDEX('Load Plan'!$D$2:$D$101,$N77)),"")</f>
        <v/>
      </c>
      <c r="F77" s="10">
        <f>IFERROR(IF($N77="","",INDEX('Load Plan'!$K$2:$K$101,$N77)),"")</f>
        <v/>
      </c>
      <c r="G77" s="10">
        <f>IFERROR(IF($N77="","",INDEX('Load Plan'!$J$2:$J$101,$N77)),"")</f>
        <v/>
      </c>
      <c r="H77" s="9">
        <f>IFERROR(IF($N77="","",INDEX('Load Plan'!$E$2:$E$101,$N77)),"")</f>
        <v/>
      </c>
      <c r="I77" s="9">
        <f>IFERROR(IF($N77="","",INDEX('Load Plan'!$G$2:$G$101,$N77)),"")</f>
        <v/>
      </c>
      <c r="J77" s="11">
        <f>IFERROR(IF($N77="","",INDEX('Load Plan'!$H$2:$H$101,$N77)),"")</f>
        <v/>
      </c>
      <c r="K77" s="11">
        <f>IFERROR(IF($N77="","",INDEX('Load Plan'!$I$2:$I$101,$N77)),"")</f>
        <v/>
      </c>
      <c r="L77" s="11">
        <f>IFERROR(IF($N77="","",INDEX('Load Plan'!$L$2:$L$101,$N77)),"")</f>
        <v/>
      </c>
      <c r="M77" s="10">
        <f>IFERROR(IF($N77="","",INDEX('Load Plan'!$P$2:$P$101,$N77)),"")</f>
        <v/>
      </c>
      <c r="N77" s="10">
        <f>IFERROR(IF(ROWS($N$15:N77)&gt;SUMPRODUCT(--('Load Plan'!$Q$2:$Q$101&lt;&gt;"")),"",MATCH(SMALL('Load Plan'!$Q$2:$Q$101,ROWS($N$15:N77)),'Load Plan'!$Q$2:$Q$101,0)),"")</f>
        <v/>
      </c>
    </row>
    <row r="78">
      <c r="A78" s="9">
        <f>IFERROR(IF($N78="","",INDEX('Load Plan'!$F$2:$F$101,$N78)),"")</f>
        <v/>
      </c>
      <c r="B78" s="10">
        <f>IFERROR(IF($N78="","",INDEX('Load Plan'!$A$2:$A$101,$N78)),"")</f>
        <v/>
      </c>
      <c r="C78" s="10">
        <f>IFERROR(IF($N78="","",INDEX('Load Plan'!$B$2:$B$101,$N78)),"")</f>
        <v/>
      </c>
      <c r="D78" s="10">
        <f>IFERROR(IF($N78="","",INDEX('Load Plan'!$C$2:$C$101,$N78)),"")</f>
        <v/>
      </c>
      <c r="E78" s="10">
        <f>IFERROR(IF($N78="","",INDEX('Load Plan'!$D$2:$D$101,$N78)),"")</f>
        <v/>
      </c>
      <c r="F78" s="10">
        <f>IFERROR(IF($N78="","",INDEX('Load Plan'!$K$2:$K$101,$N78)),"")</f>
        <v/>
      </c>
      <c r="G78" s="10">
        <f>IFERROR(IF($N78="","",INDEX('Load Plan'!$J$2:$J$101,$N78)),"")</f>
        <v/>
      </c>
      <c r="H78" s="9">
        <f>IFERROR(IF($N78="","",INDEX('Load Plan'!$E$2:$E$101,$N78)),"")</f>
        <v/>
      </c>
      <c r="I78" s="9">
        <f>IFERROR(IF($N78="","",INDEX('Load Plan'!$G$2:$G$101,$N78)),"")</f>
        <v/>
      </c>
      <c r="J78" s="11">
        <f>IFERROR(IF($N78="","",INDEX('Load Plan'!$H$2:$H$101,$N78)),"")</f>
        <v/>
      </c>
      <c r="K78" s="11">
        <f>IFERROR(IF($N78="","",INDEX('Load Plan'!$I$2:$I$101,$N78)),"")</f>
        <v/>
      </c>
      <c r="L78" s="11">
        <f>IFERROR(IF($N78="","",INDEX('Load Plan'!$L$2:$L$101,$N78)),"")</f>
        <v/>
      </c>
      <c r="M78" s="10">
        <f>IFERROR(IF($N78="","",INDEX('Load Plan'!$P$2:$P$101,$N78)),"")</f>
        <v/>
      </c>
      <c r="N78" s="10">
        <f>IFERROR(IF(ROWS($N$15:N78)&gt;SUMPRODUCT(--('Load Plan'!$Q$2:$Q$101&lt;&gt;"")),"",MATCH(SMALL('Load Plan'!$Q$2:$Q$101,ROWS($N$15:N78)),'Load Plan'!$Q$2:$Q$101,0)),"")</f>
        <v/>
      </c>
    </row>
    <row r="79">
      <c r="A79" s="9">
        <f>IFERROR(IF($N79="","",INDEX('Load Plan'!$F$2:$F$101,$N79)),"")</f>
        <v/>
      </c>
      <c r="B79" s="10">
        <f>IFERROR(IF($N79="","",INDEX('Load Plan'!$A$2:$A$101,$N79)),"")</f>
        <v/>
      </c>
      <c r="C79" s="10">
        <f>IFERROR(IF($N79="","",INDEX('Load Plan'!$B$2:$B$101,$N79)),"")</f>
        <v/>
      </c>
      <c r="D79" s="10">
        <f>IFERROR(IF($N79="","",INDEX('Load Plan'!$C$2:$C$101,$N79)),"")</f>
        <v/>
      </c>
      <c r="E79" s="10">
        <f>IFERROR(IF($N79="","",INDEX('Load Plan'!$D$2:$D$101,$N79)),"")</f>
        <v/>
      </c>
      <c r="F79" s="10">
        <f>IFERROR(IF($N79="","",INDEX('Load Plan'!$K$2:$K$101,$N79)),"")</f>
        <v/>
      </c>
      <c r="G79" s="10">
        <f>IFERROR(IF($N79="","",INDEX('Load Plan'!$J$2:$J$101,$N79)),"")</f>
        <v/>
      </c>
      <c r="H79" s="9">
        <f>IFERROR(IF($N79="","",INDEX('Load Plan'!$E$2:$E$101,$N79)),"")</f>
        <v/>
      </c>
      <c r="I79" s="9">
        <f>IFERROR(IF($N79="","",INDEX('Load Plan'!$G$2:$G$101,$N79)),"")</f>
        <v/>
      </c>
      <c r="J79" s="11">
        <f>IFERROR(IF($N79="","",INDEX('Load Plan'!$H$2:$H$101,$N79)),"")</f>
        <v/>
      </c>
      <c r="K79" s="11">
        <f>IFERROR(IF($N79="","",INDEX('Load Plan'!$I$2:$I$101,$N79)),"")</f>
        <v/>
      </c>
      <c r="L79" s="11">
        <f>IFERROR(IF($N79="","",INDEX('Load Plan'!$L$2:$L$101,$N79)),"")</f>
        <v/>
      </c>
      <c r="M79" s="10">
        <f>IFERROR(IF($N79="","",INDEX('Load Plan'!$P$2:$P$101,$N79)),"")</f>
        <v/>
      </c>
      <c r="N79" s="10">
        <f>IFERROR(IF(ROWS($N$15:N79)&gt;SUMPRODUCT(--('Load Plan'!$Q$2:$Q$101&lt;&gt;"")),"",MATCH(SMALL('Load Plan'!$Q$2:$Q$101,ROWS($N$15:N79)),'Load Plan'!$Q$2:$Q$101,0)),"")</f>
        <v/>
      </c>
    </row>
    <row r="80">
      <c r="A80" s="9">
        <f>IFERROR(IF($N80="","",INDEX('Load Plan'!$F$2:$F$101,$N80)),"")</f>
        <v/>
      </c>
      <c r="B80" s="10">
        <f>IFERROR(IF($N80="","",INDEX('Load Plan'!$A$2:$A$101,$N80)),"")</f>
        <v/>
      </c>
      <c r="C80" s="10">
        <f>IFERROR(IF($N80="","",INDEX('Load Plan'!$B$2:$B$101,$N80)),"")</f>
        <v/>
      </c>
      <c r="D80" s="10">
        <f>IFERROR(IF($N80="","",INDEX('Load Plan'!$C$2:$C$101,$N80)),"")</f>
        <v/>
      </c>
      <c r="E80" s="10">
        <f>IFERROR(IF($N80="","",INDEX('Load Plan'!$D$2:$D$101,$N80)),"")</f>
        <v/>
      </c>
      <c r="F80" s="10">
        <f>IFERROR(IF($N80="","",INDEX('Load Plan'!$K$2:$K$101,$N80)),"")</f>
        <v/>
      </c>
      <c r="G80" s="10">
        <f>IFERROR(IF($N80="","",INDEX('Load Plan'!$J$2:$J$101,$N80)),"")</f>
        <v/>
      </c>
      <c r="H80" s="9">
        <f>IFERROR(IF($N80="","",INDEX('Load Plan'!$E$2:$E$101,$N80)),"")</f>
        <v/>
      </c>
      <c r="I80" s="9">
        <f>IFERROR(IF($N80="","",INDEX('Load Plan'!$G$2:$G$101,$N80)),"")</f>
        <v/>
      </c>
      <c r="J80" s="11">
        <f>IFERROR(IF($N80="","",INDEX('Load Plan'!$H$2:$H$101,$N80)),"")</f>
        <v/>
      </c>
      <c r="K80" s="11">
        <f>IFERROR(IF($N80="","",INDEX('Load Plan'!$I$2:$I$101,$N80)),"")</f>
        <v/>
      </c>
      <c r="L80" s="11">
        <f>IFERROR(IF($N80="","",INDEX('Load Plan'!$L$2:$L$101,$N80)),"")</f>
        <v/>
      </c>
      <c r="M80" s="10">
        <f>IFERROR(IF($N80="","",INDEX('Load Plan'!$P$2:$P$101,$N80)),"")</f>
        <v/>
      </c>
      <c r="N80" s="10">
        <f>IFERROR(IF(ROWS($N$15:N80)&gt;SUMPRODUCT(--('Load Plan'!$Q$2:$Q$101&lt;&gt;"")),"",MATCH(SMALL('Load Plan'!$Q$2:$Q$101,ROWS($N$15:N80)),'Load Plan'!$Q$2:$Q$101,0)),"")</f>
        <v/>
      </c>
    </row>
    <row r="81">
      <c r="A81" s="9">
        <f>IFERROR(IF($N81="","",INDEX('Load Plan'!$F$2:$F$101,$N81)),"")</f>
        <v/>
      </c>
      <c r="B81" s="10">
        <f>IFERROR(IF($N81="","",INDEX('Load Plan'!$A$2:$A$101,$N81)),"")</f>
        <v/>
      </c>
      <c r="C81" s="10">
        <f>IFERROR(IF($N81="","",INDEX('Load Plan'!$B$2:$B$101,$N81)),"")</f>
        <v/>
      </c>
      <c r="D81" s="10">
        <f>IFERROR(IF($N81="","",INDEX('Load Plan'!$C$2:$C$101,$N81)),"")</f>
        <v/>
      </c>
      <c r="E81" s="10">
        <f>IFERROR(IF($N81="","",INDEX('Load Plan'!$D$2:$D$101,$N81)),"")</f>
        <v/>
      </c>
      <c r="F81" s="10">
        <f>IFERROR(IF($N81="","",INDEX('Load Plan'!$K$2:$K$101,$N81)),"")</f>
        <v/>
      </c>
      <c r="G81" s="10">
        <f>IFERROR(IF($N81="","",INDEX('Load Plan'!$J$2:$J$101,$N81)),"")</f>
        <v/>
      </c>
      <c r="H81" s="9">
        <f>IFERROR(IF($N81="","",INDEX('Load Plan'!$E$2:$E$101,$N81)),"")</f>
        <v/>
      </c>
      <c r="I81" s="9">
        <f>IFERROR(IF($N81="","",INDEX('Load Plan'!$G$2:$G$101,$N81)),"")</f>
        <v/>
      </c>
      <c r="J81" s="11">
        <f>IFERROR(IF($N81="","",INDEX('Load Plan'!$H$2:$H$101,$N81)),"")</f>
        <v/>
      </c>
      <c r="K81" s="11">
        <f>IFERROR(IF($N81="","",INDEX('Load Plan'!$I$2:$I$101,$N81)),"")</f>
        <v/>
      </c>
      <c r="L81" s="11">
        <f>IFERROR(IF($N81="","",INDEX('Load Plan'!$L$2:$L$101,$N81)),"")</f>
        <v/>
      </c>
      <c r="M81" s="10">
        <f>IFERROR(IF($N81="","",INDEX('Load Plan'!$P$2:$P$101,$N81)),"")</f>
        <v/>
      </c>
      <c r="N81" s="10">
        <f>IFERROR(IF(ROWS($N$15:N81)&gt;SUMPRODUCT(--('Load Plan'!$Q$2:$Q$101&lt;&gt;"")),"",MATCH(SMALL('Load Plan'!$Q$2:$Q$101,ROWS($N$15:N81)),'Load Plan'!$Q$2:$Q$101,0)),"")</f>
        <v/>
      </c>
    </row>
    <row r="82">
      <c r="A82" s="9">
        <f>IFERROR(IF($N82="","",INDEX('Load Plan'!$F$2:$F$101,$N82)),"")</f>
        <v/>
      </c>
      <c r="B82" s="10">
        <f>IFERROR(IF($N82="","",INDEX('Load Plan'!$A$2:$A$101,$N82)),"")</f>
        <v/>
      </c>
      <c r="C82" s="10">
        <f>IFERROR(IF($N82="","",INDEX('Load Plan'!$B$2:$B$101,$N82)),"")</f>
        <v/>
      </c>
      <c r="D82" s="10">
        <f>IFERROR(IF($N82="","",INDEX('Load Plan'!$C$2:$C$101,$N82)),"")</f>
        <v/>
      </c>
      <c r="E82" s="10">
        <f>IFERROR(IF($N82="","",INDEX('Load Plan'!$D$2:$D$101,$N82)),"")</f>
        <v/>
      </c>
      <c r="F82" s="10">
        <f>IFERROR(IF($N82="","",INDEX('Load Plan'!$K$2:$K$101,$N82)),"")</f>
        <v/>
      </c>
      <c r="G82" s="10">
        <f>IFERROR(IF($N82="","",INDEX('Load Plan'!$J$2:$J$101,$N82)),"")</f>
        <v/>
      </c>
      <c r="H82" s="9">
        <f>IFERROR(IF($N82="","",INDEX('Load Plan'!$E$2:$E$101,$N82)),"")</f>
        <v/>
      </c>
      <c r="I82" s="9">
        <f>IFERROR(IF($N82="","",INDEX('Load Plan'!$G$2:$G$101,$N82)),"")</f>
        <v/>
      </c>
      <c r="J82" s="11">
        <f>IFERROR(IF($N82="","",INDEX('Load Plan'!$H$2:$H$101,$N82)),"")</f>
        <v/>
      </c>
      <c r="K82" s="11">
        <f>IFERROR(IF($N82="","",INDEX('Load Plan'!$I$2:$I$101,$N82)),"")</f>
        <v/>
      </c>
      <c r="L82" s="11">
        <f>IFERROR(IF($N82="","",INDEX('Load Plan'!$L$2:$L$101,$N82)),"")</f>
        <v/>
      </c>
      <c r="M82" s="10">
        <f>IFERROR(IF($N82="","",INDEX('Load Plan'!$P$2:$P$101,$N82)),"")</f>
        <v/>
      </c>
      <c r="N82" s="10">
        <f>IFERROR(IF(ROWS($N$15:N82)&gt;SUMPRODUCT(--('Load Plan'!$Q$2:$Q$101&lt;&gt;"")),"",MATCH(SMALL('Load Plan'!$Q$2:$Q$101,ROWS($N$15:N82)),'Load Plan'!$Q$2:$Q$101,0)),"")</f>
        <v/>
      </c>
    </row>
    <row r="83">
      <c r="A83" s="9">
        <f>IFERROR(IF($N83="","",INDEX('Load Plan'!$F$2:$F$101,$N83)),"")</f>
        <v/>
      </c>
      <c r="B83" s="10">
        <f>IFERROR(IF($N83="","",INDEX('Load Plan'!$A$2:$A$101,$N83)),"")</f>
        <v/>
      </c>
      <c r="C83" s="10">
        <f>IFERROR(IF($N83="","",INDEX('Load Plan'!$B$2:$B$101,$N83)),"")</f>
        <v/>
      </c>
      <c r="D83" s="10">
        <f>IFERROR(IF($N83="","",INDEX('Load Plan'!$C$2:$C$101,$N83)),"")</f>
        <v/>
      </c>
      <c r="E83" s="10">
        <f>IFERROR(IF($N83="","",INDEX('Load Plan'!$D$2:$D$101,$N83)),"")</f>
        <v/>
      </c>
      <c r="F83" s="10">
        <f>IFERROR(IF($N83="","",INDEX('Load Plan'!$K$2:$K$101,$N83)),"")</f>
        <v/>
      </c>
      <c r="G83" s="10">
        <f>IFERROR(IF($N83="","",INDEX('Load Plan'!$J$2:$J$101,$N83)),"")</f>
        <v/>
      </c>
      <c r="H83" s="9">
        <f>IFERROR(IF($N83="","",INDEX('Load Plan'!$E$2:$E$101,$N83)),"")</f>
        <v/>
      </c>
      <c r="I83" s="9">
        <f>IFERROR(IF($N83="","",INDEX('Load Plan'!$G$2:$G$101,$N83)),"")</f>
        <v/>
      </c>
      <c r="J83" s="11">
        <f>IFERROR(IF($N83="","",INDEX('Load Plan'!$H$2:$H$101,$N83)),"")</f>
        <v/>
      </c>
      <c r="K83" s="11">
        <f>IFERROR(IF($N83="","",INDEX('Load Plan'!$I$2:$I$101,$N83)),"")</f>
        <v/>
      </c>
      <c r="L83" s="11">
        <f>IFERROR(IF($N83="","",INDEX('Load Plan'!$L$2:$L$101,$N83)),"")</f>
        <v/>
      </c>
      <c r="M83" s="10">
        <f>IFERROR(IF($N83="","",INDEX('Load Plan'!$P$2:$P$101,$N83)),"")</f>
        <v/>
      </c>
      <c r="N83" s="10">
        <f>IFERROR(IF(ROWS($N$15:N83)&gt;SUMPRODUCT(--('Load Plan'!$Q$2:$Q$101&lt;&gt;"")),"",MATCH(SMALL('Load Plan'!$Q$2:$Q$101,ROWS($N$15:N83)),'Load Plan'!$Q$2:$Q$101,0)),"")</f>
        <v/>
      </c>
    </row>
    <row r="84">
      <c r="A84" s="9">
        <f>IFERROR(IF($N84="","",INDEX('Load Plan'!$F$2:$F$101,$N84)),"")</f>
        <v/>
      </c>
      <c r="B84" s="10">
        <f>IFERROR(IF($N84="","",INDEX('Load Plan'!$A$2:$A$101,$N84)),"")</f>
        <v/>
      </c>
      <c r="C84" s="10">
        <f>IFERROR(IF($N84="","",INDEX('Load Plan'!$B$2:$B$101,$N84)),"")</f>
        <v/>
      </c>
      <c r="D84" s="10">
        <f>IFERROR(IF($N84="","",INDEX('Load Plan'!$C$2:$C$101,$N84)),"")</f>
        <v/>
      </c>
      <c r="E84" s="10">
        <f>IFERROR(IF($N84="","",INDEX('Load Plan'!$D$2:$D$101,$N84)),"")</f>
        <v/>
      </c>
      <c r="F84" s="10">
        <f>IFERROR(IF($N84="","",INDEX('Load Plan'!$K$2:$K$101,$N84)),"")</f>
        <v/>
      </c>
      <c r="G84" s="10">
        <f>IFERROR(IF($N84="","",INDEX('Load Plan'!$J$2:$J$101,$N84)),"")</f>
        <v/>
      </c>
      <c r="H84" s="9">
        <f>IFERROR(IF($N84="","",INDEX('Load Plan'!$E$2:$E$101,$N84)),"")</f>
        <v/>
      </c>
      <c r="I84" s="9">
        <f>IFERROR(IF($N84="","",INDEX('Load Plan'!$G$2:$G$101,$N84)),"")</f>
        <v/>
      </c>
      <c r="J84" s="11">
        <f>IFERROR(IF($N84="","",INDEX('Load Plan'!$H$2:$H$101,$N84)),"")</f>
        <v/>
      </c>
      <c r="K84" s="11">
        <f>IFERROR(IF($N84="","",INDEX('Load Plan'!$I$2:$I$101,$N84)),"")</f>
        <v/>
      </c>
      <c r="L84" s="11">
        <f>IFERROR(IF($N84="","",INDEX('Load Plan'!$L$2:$L$101,$N84)),"")</f>
        <v/>
      </c>
      <c r="M84" s="10">
        <f>IFERROR(IF($N84="","",INDEX('Load Plan'!$P$2:$P$101,$N84)),"")</f>
        <v/>
      </c>
      <c r="N84" s="10">
        <f>IFERROR(IF(ROWS($N$15:N84)&gt;SUMPRODUCT(--('Load Plan'!$Q$2:$Q$101&lt;&gt;"")),"",MATCH(SMALL('Load Plan'!$Q$2:$Q$101,ROWS($N$15:N84)),'Load Plan'!$Q$2:$Q$101,0)),"")</f>
        <v/>
      </c>
    </row>
    <row r="85">
      <c r="A85" s="9">
        <f>IFERROR(IF($N85="","",INDEX('Load Plan'!$F$2:$F$101,$N85)),"")</f>
        <v/>
      </c>
      <c r="B85" s="10">
        <f>IFERROR(IF($N85="","",INDEX('Load Plan'!$A$2:$A$101,$N85)),"")</f>
        <v/>
      </c>
      <c r="C85" s="10">
        <f>IFERROR(IF($N85="","",INDEX('Load Plan'!$B$2:$B$101,$N85)),"")</f>
        <v/>
      </c>
      <c r="D85" s="10">
        <f>IFERROR(IF($N85="","",INDEX('Load Plan'!$C$2:$C$101,$N85)),"")</f>
        <v/>
      </c>
      <c r="E85" s="10">
        <f>IFERROR(IF($N85="","",INDEX('Load Plan'!$D$2:$D$101,$N85)),"")</f>
        <v/>
      </c>
      <c r="F85" s="10">
        <f>IFERROR(IF($N85="","",INDEX('Load Plan'!$K$2:$K$101,$N85)),"")</f>
        <v/>
      </c>
      <c r="G85" s="10">
        <f>IFERROR(IF($N85="","",INDEX('Load Plan'!$J$2:$J$101,$N85)),"")</f>
        <v/>
      </c>
      <c r="H85" s="9">
        <f>IFERROR(IF($N85="","",INDEX('Load Plan'!$E$2:$E$101,$N85)),"")</f>
        <v/>
      </c>
      <c r="I85" s="9">
        <f>IFERROR(IF($N85="","",INDEX('Load Plan'!$G$2:$G$101,$N85)),"")</f>
        <v/>
      </c>
      <c r="J85" s="11">
        <f>IFERROR(IF($N85="","",INDEX('Load Plan'!$H$2:$H$101,$N85)),"")</f>
        <v/>
      </c>
      <c r="K85" s="11">
        <f>IFERROR(IF($N85="","",INDEX('Load Plan'!$I$2:$I$101,$N85)),"")</f>
        <v/>
      </c>
      <c r="L85" s="11">
        <f>IFERROR(IF($N85="","",INDEX('Load Plan'!$L$2:$L$101,$N85)),"")</f>
        <v/>
      </c>
      <c r="M85" s="10">
        <f>IFERROR(IF($N85="","",INDEX('Load Plan'!$P$2:$P$101,$N85)),"")</f>
        <v/>
      </c>
      <c r="N85" s="10">
        <f>IFERROR(IF(ROWS($N$15:N85)&gt;SUMPRODUCT(--('Load Plan'!$Q$2:$Q$101&lt;&gt;"")),"",MATCH(SMALL('Load Plan'!$Q$2:$Q$101,ROWS($N$15:N85)),'Load Plan'!$Q$2:$Q$101,0)),"")</f>
        <v/>
      </c>
    </row>
    <row r="86">
      <c r="A86" s="9">
        <f>IFERROR(IF($N86="","",INDEX('Load Plan'!$F$2:$F$101,$N86)),"")</f>
        <v/>
      </c>
      <c r="B86" s="10">
        <f>IFERROR(IF($N86="","",INDEX('Load Plan'!$A$2:$A$101,$N86)),"")</f>
        <v/>
      </c>
      <c r="C86" s="10">
        <f>IFERROR(IF($N86="","",INDEX('Load Plan'!$B$2:$B$101,$N86)),"")</f>
        <v/>
      </c>
      <c r="D86" s="10">
        <f>IFERROR(IF($N86="","",INDEX('Load Plan'!$C$2:$C$101,$N86)),"")</f>
        <v/>
      </c>
      <c r="E86" s="10">
        <f>IFERROR(IF($N86="","",INDEX('Load Plan'!$D$2:$D$101,$N86)),"")</f>
        <v/>
      </c>
      <c r="F86" s="10">
        <f>IFERROR(IF($N86="","",INDEX('Load Plan'!$K$2:$K$101,$N86)),"")</f>
        <v/>
      </c>
      <c r="G86" s="10">
        <f>IFERROR(IF($N86="","",INDEX('Load Plan'!$J$2:$J$101,$N86)),"")</f>
        <v/>
      </c>
      <c r="H86" s="9">
        <f>IFERROR(IF($N86="","",INDEX('Load Plan'!$E$2:$E$101,$N86)),"")</f>
        <v/>
      </c>
      <c r="I86" s="9">
        <f>IFERROR(IF($N86="","",INDEX('Load Plan'!$G$2:$G$101,$N86)),"")</f>
        <v/>
      </c>
      <c r="J86" s="11">
        <f>IFERROR(IF($N86="","",INDEX('Load Plan'!$H$2:$H$101,$N86)),"")</f>
        <v/>
      </c>
      <c r="K86" s="11">
        <f>IFERROR(IF($N86="","",INDEX('Load Plan'!$I$2:$I$101,$N86)),"")</f>
        <v/>
      </c>
      <c r="L86" s="11">
        <f>IFERROR(IF($N86="","",INDEX('Load Plan'!$L$2:$L$101,$N86)),"")</f>
        <v/>
      </c>
      <c r="M86" s="10">
        <f>IFERROR(IF($N86="","",INDEX('Load Plan'!$P$2:$P$101,$N86)),"")</f>
        <v/>
      </c>
      <c r="N86" s="10">
        <f>IFERROR(IF(ROWS($N$15:N86)&gt;SUMPRODUCT(--('Load Plan'!$Q$2:$Q$101&lt;&gt;"")),"",MATCH(SMALL('Load Plan'!$Q$2:$Q$101,ROWS($N$15:N86)),'Load Plan'!$Q$2:$Q$101,0)),"")</f>
        <v/>
      </c>
    </row>
    <row r="87">
      <c r="A87" s="9">
        <f>IFERROR(IF($N87="","",INDEX('Load Plan'!$F$2:$F$101,$N87)),"")</f>
        <v/>
      </c>
      <c r="B87" s="10">
        <f>IFERROR(IF($N87="","",INDEX('Load Plan'!$A$2:$A$101,$N87)),"")</f>
        <v/>
      </c>
      <c r="C87" s="10">
        <f>IFERROR(IF($N87="","",INDEX('Load Plan'!$B$2:$B$101,$N87)),"")</f>
        <v/>
      </c>
      <c r="D87" s="10">
        <f>IFERROR(IF($N87="","",INDEX('Load Plan'!$C$2:$C$101,$N87)),"")</f>
        <v/>
      </c>
      <c r="E87" s="10">
        <f>IFERROR(IF($N87="","",INDEX('Load Plan'!$D$2:$D$101,$N87)),"")</f>
        <v/>
      </c>
      <c r="F87" s="10">
        <f>IFERROR(IF($N87="","",INDEX('Load Plan'!$K$2:$K$101,$N87)),"")</f>
        <v/>
      </c>
      <c r="G87" s="10">
        <f>IFERROR(IF($N87="","",INDEX('Load Plan'!$J$2:$J$101,$N87)),"")</f>
        <v/>
      </c>
      <c r="H87" s="9">
        <f>IFERROR(IF($N87="","",INDEX('Load Plan'!$E$2:$E$101,$N87)),"")</f>
        <v/>
      </c>
      <c r="I87" s="9">
        <f>IFERROR(IF($N87="","",INDEX('Load Plan'!$G$2:$G$101,$N87)),"")</f>
        <v/>
      </c>
      <c r="J87" s="11">
        <f>IFERROR(IF($N87="","",INDEX('Load Plan'!$H$2:$H$101,$N87)),"")</f>
        <v/>
      </c>
      <c r="K87" s="11">
        <f>IFERROR(IF($N87="","",INDEX('Load Plan'!$I$2:$I$101,$N87)),"")</f>
        <v/>
      </c>
      <c r="L87" s="11">
        <f>IFERROR(IF($N87="","",INDEX('Load Plan'!$L$2:$L$101,$N87)),"")</f>
        <v/>
      </c>
      <c r="M87" s="10">
        <f>IFERROR(IF($N87="","",INDEX('Load Plan'!$P$2:$P$101,$N87)),"")</f>
        <v/>
      </c>
      <c r="N87" s="10">
        <f>IFERROR(IF(ROWS($N$15:N87)&gt;SUMPRODUCT(--('Load Plan'!$Q$2:$Q$101&lt;&gt;"")),"",MATCH(SMALL('Load Plan'!$Q$2:$Q$101,ROWS($N$15:N87)),'Load Plan'!$Q$2:$Q$101,0)),"")</f>
        <v/>
      </c>
    </row>
    <row r="88">
      <c r="A88" s="9">
        <f>IFERROR(IF($N88="","",INDEX('Load Plan'!$F$2:$F$101,$N88)),"")</f>
        <v/>
      </c>
      <c r="B88" s="10">
        <f>IFERROR(IF($N88="","",INDEX('Load Plan'!$A$2:$A$101,$N88)),"")</f>
        <v/>
      </c>
      <c r="C88" s="10">
        <f>IFERROR(IF($N88="","",INDEX('Load Plan'!$B$2:$B$101,$N88)),"")</f>
        <v/>
      </c>
      <c r="D88" s="10">
        <f>IFERROR(IF($N88="","",INDEX('Load Plan'!$C$2:$C$101,$N88)),"")</f>
        <v/>
      </c>
      <c r="E88" s="10">
        <f>IFERROR(IF($N88="","",INDEX('Load Plan'!$D$2:$D$101,$N88)),"")</f>
        <v/>
      </c>
      <c r="F88" s="10">
        <f>IFERROR(IF($N88="","",INDEX('Load Plan'!$K$2:$K$101,$N88)),"")</f>
        <v/>
      </c>
      <c r="G88" s="10">
        <f>IFERROR(IF($N88="","",INDEX('Load Plan'!$J$2:$J$101,$N88)),"")</f>
        <v/>
      </c>
      <c r="H88" s="9">
        <f>IFERROR(IF($N88="","",INDEX('Load Plan'!$E$2:$E$101,$N88)),"")</f>
        <v/>
      </c>
      <c r="I88" s="9">
        <f>IFERROR(IF($N88="","",INDEX('Load Plan'!$G$2:$G$101,$N88)),"")</f>
        <v/>
      </c>
      <c r="J88" s="11">
        <f>IFERROR(IF($N88="","",INDEX('Load Plan'!$H$2:$H$101,$N88)),"")</f>
        <v/>
      </c>
      <c r="K88" s="11">
        <f>IFERROR(IF($N88="","",INDEX('Load Plan'!$I$2:$I$101,$N88)),"")</f>
        <v/>
      </c>
      <c r="L88" s="11">
        <f>IFERROR(IF($N88="","",INDEX('Load Plan'!$L$2:$L$101,$N88)),"")</f>
        <v/>
      </c>
      <c r="M88" s="10">
        <f>IFERROR(IF($N88="","",INDEX('Load Plan'!$P$2:$P$101,$N88)),"")</f>
        <v/>
      </c>
      <c r="N88" s="10">
        <f>IFERROR(IF(ROWS($N$15:N88)&gt;SUMPRODUCT(--('Load Plan'!$Q$2:$Q$101&lt;&gt;"")),"",MATCH(SMALL('Load Plan'!$Q$2:$Q$101,ROWS($N$15:N88)),'Load Plan'!$Q$2:$Q$101,0)),"")</f>
        <v/>
      </c>
    </row>
    <row r="89">
      <c r="A89" s="9">
        <f>IFERROR(IF($N89="","",INDEX('Load Plan'!$F$2:$F$101,$N89)),"")</f>
        <v/>
      </c>
      <c r="B89" s="10">
        <f>IFERROR(IF($N89="","",INDEX('Load Plan'!$A$2:$A$101,$N89)),"")</f>
        <v/>
      </c>
      <c r="C89" s="10">
        <f>IFERROR(IF($N89="","",INDEX('Load Plan'!$B$2:$B$101,$N89)),"")</f>
        <v/>
      </c>
      <c r="D89" s="10">
        <f>IFERROR(IF($N89="","",INDEX('Load Plan'!$C$2:$C$101,$N89)),"")</f>
        <v/>
      </c>
      <c r="E89" s="10">
        <f>IFERROR(IF($N89="","",INDEX('Load Plan'!$D$2:$D$101,$N89)),"")</f>
        <v/>
      </c>
      <c r="F89" s="10">
        <f>IFERROR(IF($N89="","",INDEX('Load Plan'!$K$2:$K$101,$N89)),"")</f>
        <v/>
      </c>
      <c r="G89" s="10">
        <f>IFERROR(IF($N89="","",INDEX('Load Plan'!$J$2:$J$101,$N89)),"")</f>
        <v/>
      </c>
      <c r="H89" s="9">
        <f>IFERROR(IF($N89="","",INDEX('Load Plan'!$E$2:$E$101,$N89)),"")</f>
        <v/>
      </c>
      <c r="I89" s="9">
        <f>IFERROR(IF($N89="","",INDEX('Load Plan'!$G$2:$G$101,$N89)),"")</f>
        <v/>
      </c>
      <c r="J89" s="11">
        <f>IFERROR(IF($N89="","",INDEX('Load Plan'!$H$2:$H$101,$N89)),"")</f>
        <v/>
      </c>
      <c r="K89" s="11">
        <f>IFERROR(IF($N89="","",INDEX('Load Plan'!$I$2:$I$101,$N89)),"")</f>
        <v/>
      </c>
      <c r="L89" s="11">
        <f>IFERROR(IF($N89="","",INDEX('Load Plan'!$L$2:$L$101,$N89)),"")</f>
        <v/>
      </c>
      <c r="M89" s="10">
        <f>IFERROR(IF($N89="","",INDEX('Load Plan'!$P$2:$P$101,$N89)),"")</f>
        <v/>
      </c>
      <c r="N89" s="10">
        <f>IFERROR(IF(ROWS($N$15:N89)&gt;SUMPRODUCT(--('Load Plan'!$Q$2:$Q$101&lt;&gt;"")),"",MATCH(SMALL('Load Plan'!$Q$2:$Q$101,ROWS($N$15:N89)),'Load Plan'!$Q$2:$Q$101,0)),"")</f>
        <v/>
      </c>
    </row>
    <row r="90">
      <c r="A90" s="9">
        <f>IFERROR(IF($N90="","",INDEX('Load Plan'!$F$2:$F$101,$N90)),"")</f>
        <v/>
      </c>
      <c r="B90" s="10">
        <f>IFERROR(IF($N90="","",INDEX('Load Plan'!$A$2:$A$101,$N90)),"")</f>
        <v/>
      </c>
      <c r="C90" s="10">
        <f>IFERROR(IF($N90="","",INDEX('Load Plan'!$B$2:$B$101,$N90)),"")</f>
        <v/>
      </c>
      <c r="D90" s="10">
        <f>IFERROR(IF($N90="","",INDEX('Load Plan'!$C$2:$C$101,$N90)),"")</f>
        <v/>
      </c>
      <c r="E90" s="10">
        <f>IFERROR(IF($N90="","",INDEX('Load Plan'!$D$2:$D$101,$N90)),"")</f>
        <v/>
      </c>
      <c r="F90" s="10">
        <f>IFERROR(IF($N90="","",INDEX('Load Plan'!$K$2:$K$101,$N90)),"")</f>
        <v/>
      </c>
      <c r="G90" s="10">
        <f>IFERROR(IF($N90="","",INDEX('Load Plan'!$J$2:$J$101,$N90)),"")</f>
        <v/>
      </c>
      <c r="H90" s="9">
        <f>IFERROR(IF($N90="","",INDEX('Load Plan'!$E$2:$E$101,$N90)),"")</f>
        <v/>
      </c>
      <c r="I90" s="9">
        <f>IFERROR(IF($N90="","",INDEX('Load Plan'!$G$2:$G$101,$N90)),"")</f>
        <v/>
      </c>
      <c r="J90" s="11">
        <f>IFERROR(IF($N90="","",INDEX('Load Plan'!$H$2:$H$101,$N90)),"")</f>
        <v/>
      </c>
      <c r="K90" s="11">
        <f>IFERROR(IF($N90="","",INDEX('Load Plan'!$I$2:$I$101,$N90)),"")</f>
        <v/>
      </c>
      <c r="L90" s="11">
        <f>IFERROR(IF($N90="","",INDEX('Load Plan'!$L$2:$L$101,$N90)),"")</f>
        <v/>
      </c>
      <c r="M90" s="10">
        <f>IFERROR(IF($N90="","",INDEX('Load Plan'!$P$2:$P$101,$N90)),"")</f>
        <v/>
      </c>
      <c r="N90" s="10">
        <f>IFERROR(IF(ROWS($N$15:N90)&gt;SUMPRODUCT(--('Load Plan'!$Q$2:$Q$101&lt;&gt;"")),"",MATCH(SMALL('Load Plan'!$Q$2:$Q$101,ROWS($N$15:N90)),'Load Plan'!$Q$2:$Q$101,0)),"")</f>
        <v/>
      </c>
    </row>
    <row r="91">
      <c r="A91" s="9">
        <f>IFERROR(IF($N91="","",INDEX('Load Plan'!$F$2:$F$101,$N91)),"")</f>
        <v/>
      </c>
      <c r="B91" s="10">
        <f>IFERROR(IF($N91="","",INDEX('Load Plan'!$A$2:$A$101,$N91)),"")</f>
        <v/>
      </c>
      <c r="C91" s="10">
        <f>IFERROR(IF($N91="","",INDEX('Load Plan'!$B$2:$B$101,$N91)),"")</f>
        <v/>
      </c>
      <c r="D91" s="10">
        <f>IFERROR(IF($N91="","",INDEX('Load Plan'!$C$2:$C$101,$N91)),"")</f>
        <v/>
      </c>
      <c r="E91" s="10">
        <f>IFERROR(IF($N91="","",INDEX('Load Plan'!$D$2:$D$101,$N91)),"")</f>
        <v/>
      </c>
      <c r="F91" s="10">
        <f>IFERROR(IF($N91="","",INDEX('Load Plan'!$K$2:$K$101,$N91)),"")</f>
        <v/>
      </c>
      <c r="G91" s="10">
        <f>IFERROR(IF($N91="","",INDEX('Load Plan'!$J$2:$J$101,$N91)),"")</f>
        <v/>
      </c>
      <c r="H91" s="9">
        <f>IFERROR(IF($N91="","",INDEX('Load Plan'!$E$2:$E$101,$N91)),"")</f>
        <v/>
      </c>
      <c r="I91" s="9">
        <f>IFERROR(IF($N91="","",INDEX('Load Plan'!$G$2:$G$101,$N91)),"")</f>
        <v/>
      </c>
      <c r="J91" s="11">
        <f>IFERROR(IF($N91="","",INDEX('Load Plan'!$H$2:$H$101,$N91)),"")</f>
        <v/>
      </c>
      <c r="K91" s="11">
        <f>IFERROR(IF($N91="","",INDEX('Load Plan'!$I$2:$I$101,$N91)),"")</f>
        <v/>
      </c>
      <c r="L91" s="11">
        <f>IFERROR(IF($N91="","",INDEX('Load Plan'!$L$2:$L$101,$N91)),"")</f>
        <v/>
      </c>
      <c r="M91" s="10">
        <f>IFERROR(IF($N91="","",INDEX('Load Plan'!$P$2:$P$101,$N91)),"")</f>
        <v/>
      </c>
      <c r="N91" s="10">
        <f>IFERROR(IF(ROWS($N$15:N91)&gt;SUMPRODUCT(--('Load Plan'!$Q$2:$Q$101&lt;&gt;"")),"",MATCH(SMALL('Load Plan'!$Q$2:$Q$101,ROWS($N$15:N91)),'Load Plan'!$Q$2:$Q$101,0)),"")</f>
        <v/>
      </c>
    </row>
    <row r="92">
      <c r="A92" s="9">
        <f>IFERROR(IF($N92="","",INDEX('Load Plan'!$F$2:$F$101,$N92)),"")</f>
        <v/>
      </c>
      <c r="B92" s="10">
        <f>IFERROR(IF($N92="","",INDEX('Load Plan'!$A$2:$A$101,$N92)),"")</f>
        <v/>
      </c>
      <c r="C92" s="10">
        <f>IFERROR(IF($N92="","",INDEX('Load Plan'!$B$2:$B$101,$N92)),"")</f>
        <v/>
      </c>
      <c r="D92" s="10">
        <f>IFERROR(IF($N92="","",INDEX('Load Plan'!$C$2:$C$101,$N92)),"")</f>
        <v/>
      </c>
      <c r="E92" s="10">
        <f>IFERROR(IF($N92="","",INDEX('Load Plan'!$D$2:$D$101,$N92)),"")</f>
        <v/>
      </c>
      <c r="F92" s="10">
        <f>IFERROR(IF($N92="","",INDEX('Load Plan'!$K$2:$K$101,$N92)),"")</f>
        <v/>
      </c>
      <c r="G92" s="10">
        <f>IFERROR(IF($N92="","",INDEX('Load Plan'!$J$2:$J$101,$N92)),"")</f>
        <v/>
      </c>
      <c r="H92" s="9">
        <f>IFERROR(IF($N92="","",INDEX('Load Plan'!$E$2:$E$101,$N92)),"")</f>
        <v/>
      </c>
      <c r="I92" s="9">
        <f>IFERROR(IF($N92="","",INDEX('Load Plan'!$G$2:$G$101,$N92)),"")</f>
        <v/>
      </c>
      <c r="J92" s="11">
        <f>IFERROR(IF($N92="","",INDEX('Load Plan'!$H$2:$H$101,$N92)),"")</f>
        <v/>
      </c>
      <c r="K92" s="11">
        <f>IFERROR(IF($N92="","",INDEX('Load Plan'!$I$2:$I$101,$N92)),"")</f>
        <v/>
      </c>
      <c r="L92" s="11">
        <f>IFERROR(IF($N92="","",INDEX('Load Plan'!$L$2:$L$101,$N92)),"")</f>
        <v/>
      </c>
      <c r="M92" s="10">
        <f>IFERROR(IF($N92="","",INDEX('Load Plan'!$P$2:$P$101,$N92)),"")</f>
        <v/>
      </c>
      <c r="N92" s="10">
        <f>IFERROR(IF(ROWS($N$15:N92)&gt;SUMPRODUCT(--('Load Plan'!$Q$2:$Q$101&lt;&gt;"")),"",MATCH(SMALL('Load Plan'!$Q$2:$Q$101,ROWS($N$15:N92)),'Load Plan'!$Q$2:$Q$101,0)),"")</f>
        <v/>
      </c>
    </row>
    <row r="93">
      <c r="A93" s="9">
        <f>IFERROR(IF($N93="","",INDEX('Load Plan'!$F$2:$F$101,$N93)),"")</f>
        <v/>
      </c>
      <c r="B93" s="10">
        <f>IFERROR(IF($N93="","",INDEX('Load Plan'!$A$2:$A$101,$N93)),"")</f>
        <v/>
      </c>
      <c r="C93" s="10">
        <f>IFERROR(IF($N93="","",INDEX('Load Plan'!$B$2:$B$101,$N93)),"")</f>
        <v/>
      </c>
      <c r="D93" s="10">
        <f>IFERROR(IF($N93="","",INDEX('Load Plan'!$C$2:$C$101,$N93)),"")</f>
        <v/>
      </c>
      <c r="E93" s="10">
        <f>IFERROR(IF($N93="","",INDEX('Load Plan'!$D$2:$D$101,$N93)),"")</f>
        <v/>
      </c>
      <c r="F93" s="10">
        <f>IFERROR(IF($N93="","",INDEX('Load Plan'!$K$2:$K$101,$N93)),"")</f>
        <v/>
      </c>
      <c r="G93" s="10">
        <f>IFERROR(IF($N93="","",INDEX('Load Plan'!$J$2:$J$101,$N93)),"")</f>
        <v/>
      </c>
      <c r="H93" s="9">
        <f>IFERROR(IF($N93="","",INDEX('Load Plan'!$E$2:$E$101,$N93)),"")</f>
        <v/>
      </c>
      <c r="I93" s="9">
        <f>IFERROR(IF($N93="","",INDEX('Load Plan'!$G$2:$G$101,$N93)),"")</f>
        <v/>
      </c>
      <c r="J93" s="11">
        <f>IFERROR(IF($N93="","",INDEX('Load Plan'!$H$2:$H$101,$N93)),"")</f>
        <v/>
      </c>
      <c r="K93" s="11">
        <f>IFERROR(IF($N93="","",INDEX('Load Plan'!$I$2:$I$101,$N93)),"")</f>
        <v/>
      </c>
      <c r="L93" s="11">
        <f>IFERROR(IF($N93="","",INDEX('Load Plan'!$L$2:$L$101,$N93)),"")</f>
        <v/>
      </c>
      <c r="M93" s="10">
        <f>IFERROR(IF($N93="","",INDEX('Load Plan'!$P$2:$P$101,$N93)),"")</f>
        <v/>
      </c>
      <c r="N93" s="10">
        <f>IFERROR(IF(ROWS($N$15:N93)&gt;SUMPRODUCT(--('Load Plan'!$Q$2:$Q$101&lt;&gt;"")),"",MATCH(SMALL('Load Plan'!$Q$2:$Q$101,ROWS($N$15:N93)),'Load Plan'!$Q$2:$Q$101,0)),"")</f>
        <v/>
      </c>
    </row>
    <row r="94">
      <c r="A94" s="9">
        <f>IFERROR(IF($N94="","",INDEX('Load Plan'!$F$2:$F$101,$N94)),"")</f>
        <v/>
      </c>
      <c r="B94" s="10">
        <f>IFERROR(IF($N94="","",INDEX('Load Plan'!$A$2:$A$101,$N94)),"")</f>
        <v/>
      </c>
      <c r="C94" s="10">
        <f>IFERROR(IF($N94="","",INDEX('Load Plan'!$B$2:$B$101,$N94)),"")</f>
        <v/>
      </c>
      <c r="D94" s="10">
        <f>IFERROR(IF($N94="","",INDEX('Load Plan'!$C$2:$C$101,$N94)),"")</f>
        <v/>
      </c>
      <c r="E94" s="10">
        <f>IFERROR(IF($N94="","",INDEX('Load Plan'!$D$2:$D$101,$N94)),"")</f>
        <v/>
      </c>
      <c r="F94" s="10">
        <f>IFERROR(IF($N94="","",INDEX('Load Plan'!$K$2:$K$101,$N94)),"")</f>
        <v/>
      </c>
      <c r="G94" s="10">
        <f>IFERROR(IF($N94="","",INDEX('Load Plan'!$J$2:$J$101,$N94)),"")</f>
        <v/>
      </c>
      <c r="H94" s="9">
        <f>IFERROR(IF($N94="","",INDEX('Load Plan'!$E$2:$E$101,$N94)),"")</f>
        <v/>
      </c>
      <c r="I94" s="9">
        <f>IFERROR(IF($N94="","",INDEX('Load Plan'!$G$2:$G$101,$N94)),"")</f>
        <v/>
      </c>
      <c r="J94" s="11">
        <f>IFERROR(IF($N94="","",INDEX('Load Plan'!$H$2:$H$101,$N94)),"")</f>
        <v/>
      </c>
      <c r="K94" s="11">
        <f>IFERROR(IF($N94="","",INDEX('Load Plan'!$I$2:$I$101,$N94)),"")</f>
        <v/>
      </c>
      <c r="L94" s="11">
        <f>IFERROR(IF($N94="","",INDEX('Load Plan'!$L$2:$L$101,$N94)),"")</f>
        <v/>
      </c>
      <c r="M94" s="10">
        <f>IFERROR(IF($N94="","",INDEX('Load Plan'!$P$2:$P$101,$N94)),"")</f>
        <v/>
      </c>
      <c r="N94" s="10">
        <f>IFERROR(IF(ROWS($N$15:N94)&gt;SUMPRODUCT(--('Load Plan'!$Q$2:$Q$101&lt;&gt;"")),"",MATCH(SMALL('Load Plan'!$Q$2:$Q$101,ROWS($N$15:N94)),'Load Plan'!$Q$2:$Q$101,0)),"")</f>
        <v/>
      </c>
    </row>
    <row r="95">
      <c r="A95" s="9">
        <f>IFERROR(IF($N95="","",INDEX('Load Plan'!$F$2:$F$101,$N95)),"")</f>
        <v/>
      </c>
      <c r="B95" s="10">
        <f>IFERROR(IF($N95="","",INDEX('Load Plan'!$A$2:$A$101,$N95)),"")</f>
        <v/>
      </c>
      <c r="C95" s="10">
        <f>IFERROR(IF($N95="","",INDEX('Load Plan'!$B$2:$B$101,$N95)),"")</f>
        <v/>
      </c>
      <c r="D95" s="10">
        <f>IFERROR(IF($N95="","",INDEX('Load Plan'!$C$2:$C$101,$N95)),"")</f>
        <v/>
      </c>
      <c r="E95" s="10">
        <f>IFERROR(IF($N95="","",INDEX('Load Plan'!$D$2:$D$101,$N95)),"")</f>
        <v/>
      </c>
      <c r="F95" s="10">
        <f>IFERROR(IF($N95="","",INDEX('Load Plan'!$K$2:$K$101,$N95)),"")</f>
        <v/>
      </c>
      <c r="G95" s="10">
        <f>IFERROR(IF($N95="","",INDEX('Load Plan'!$J$2:$J$101,$N95)),"")</f>
        <v/>
      </c>
      <c r="H95" s="9">
        <f>IFERROR(IF($N95="","",INDEX('Load Plan'!$E$2:$E$101,$N95)),"")</f>
        <v/>
      </c>
      <c r="I95" s="9">
        <f>IFERROR(IF($N95="","",INDEX('Load Plan'!$G$2:$G$101,$N95)),"")</f>
        <v/>
      </c>
      <c r="J95" s="11">
        <f>IFERROR(IF($N95="","",INDEX('Load Plan'!$H$2:$H$101,$N95)),"")</f>
        <v/>
      </c>
      <c r="K95" s="11">
        <f>IFERROR(IF($N95="","",INDEX('Load Plan'!$I$2:$I$101,$N95)),"")</f>
        <v/>
      </c>
      <c r="L95" s="11">
        <f>IFERROR(IF($N95="","",INDEX('Load Plan'!$L$2:$L$101,$N95)),"")</f>
        <v/>
      </c>
      <c r="M95" s="10">
        <f>IFERROR(IF($N95="","",INDEX('Load Plan'!$P$2:$P$101,$N95)),"")</f>
        <v/>
      </c>
      <c r="N95" s="10">
        <f>IFERROR(IF(ROWS($N$15:N95)&gt;SUMPRODUCT(--('Load Plan'!$Q$2:$Q$101&lt;&gt;"")),"",MATCH(SMALL('Load Plan'!$Q$2:$Q$101,ROWS($N$15:N95)),'Load Plan'!$Q$2:$Q$101,0)),"")</f>
        <v/>
      </c>
    </row>
    <row r="96">
      <c r="A96" s="9">
        <f>IFERROR(IF($N96="","",INDEX('Load Plan'!$F$2:$F$101,$N96)),"")</f>
        <v/>
      </c>
      <c r="B96" s="10">
        <f>IFERROR(IF($N96="","",INDEX('Load Plan'!$A$2:$A$101,$N96)),"")</f>
        <v/>
      </c>
      <c r="C96" s="10">
        <f>IFERROR(IF($N96="","",INDEX('Load Plan'!$B$2:$B$101,$N96)),"")</f>
        <v/>
      </c>
      <c r="D96" s="10">
        <f>IFERROR(IF($N96="","",INDEX('Load Plan'!$C$2:$C$101,$N96)),"")</f>
        <v/>
      </c>
      <c r="E96" s="10">
        <f>IFERROR(IF($N96="","",INDEX('Load Plan'!$D$2:$D$101,$N96)),"")</f>
        <v/>
      </c>
      <c r="F96" s="10">
        <f>IFERROR(IF($N96="","",INDEX('Load Plan'!$K$2:$K$101,$N96)),"")</f>
        <v/>
      </c>
      <c r="G96" s="10">
        <f>IFERROR(IF($N96="","",INDEX('Load Plan'!$J$2:$J$101,$N96)),"")</f>
        <v/>
      </c>
      <c r="H96" s="9">
        <f>IFERROR(IF($N96="","",INDEX('Load Plan'!$E$2:$E$101,$N96)),"")</f>
        <v/>
      </c>
      <c r="I96" s="9">
        <f>IFERROR(IF($N96="","",INDEX('Load Plan'!$G$2:$G$101,$N96)),"")</f>
        <v/>
      </c>
      <c r="J96" s="11">
        <f>IFERROR(IF($N96="","",INDEX('Load Plan'!$H$2:$H$101,$N96)),"")</f>
        <v/>
      </c>
      <c r="K96" s="11">
        <f>IFERROR(IF($N96="","",INDEX('Load Plan'!$I$2:$I$101,$N96)),"")</f>
        <v/>
      </c>
      <c r="L96" s="11">
        <f>IFERROR(IF($N96="","",INDEX('Load Plan'!$L$2:$L$101,$N96)),"")</f>
        <v/>
      </c>
      <c r="M96" s="10">
        <f>IFERROR(IF($N96="","",INDEX('Load Plan'!$P$2:$P$101,$N96)),"")</f>
        <v/>
      </c>
      <c r="N96" s="10">
        <f>IFERROR(IF(ROWS($N$15:N96)&gt;SUMPRODUCT(--('Load Plan'!$Q$2:$Q$101&lt;&gt;"")),"",MATCH(SMALL('Load Plan'!$Q$2:$Q$101,ROWS($N$15:N96)),'Load Plan'!$Q$2:$Q$101,0)),"")</f>
        <v/>
      </c>
    </row>
    <row r="97">
      <c r="A97" s="9">
        <f>IFERROR(IF($N97="","",INDEX('Load Plan'!$F$2:$F$101,$N97)),"")</f>
        <v/>
      </c>
      <c r="B97" s="10">
        <f>IFERROR(IF($N97="","",INDEX('Load Plan'!$A$2:$A$101,$N97)),"")</f>
        <v/>
      </c>
      <c r="C97" s="10">
        <f>IFERROR(IF($N97="","",INDEX('Load Plan'!$B$2:$B$101,$N97)),"")</f>
        <v/>
      </c>
      <c r="D97" s="10">
        <f>IFERROR(IF($N97="","",INDEX('Load Plan'!$C$2:$C$101,$N97)),"")</f>
        <v/>
      </c>
      <c r="E97" s="10">
        <f>IFERROR(IF($N97="","",INDEX('Load Plan'!$D$2:$D$101,$N97)),"")</f>
        <v/>
      </c>
      <c r="F97" s="10">
        <f>IFERROR(IF($N97="","",INDEX('Load Plan'!$K$2:$K$101,$N97)),"")</f>
        <v/>
      </c>
      <c r="G97" s="10">
        <f>IFERROR(IF($N97="","",INDEX('Load Plan'!$J$2:$J$101,$N97)),"")</f>
        <v/>
      </c>
      <c r="H97" s="9">
        <f>IFERROR(IF($N97="","",INDEX('Load Plan'!$E$2:$E$101,$N97)),"")</f>
        <v/>
      </c>
      <c r="I97" s="9">
        <f>IFERROR(IF($N97="","",INDEX('Load Plan'!$G$2:$G$101,$N97)),"")</f>
        <v/>
      </c>
      <c r="J97" s="11">
        <f>IFERROR(IF($N97="","",INDEX('Load Plan'!$H$2:$H$101,$N97)),"")</f>
        <v/>
      </c>
      <c r="K97" s="11">
        <f>IFERROR(IF($N97="","",INDEX('Load Plan'!$I$2:$I$101,$N97)),"")</f>
        <v/>
      </c>
      <c r="L97" s="11">
        <f>IFERROR(IF($N97="","",INDEX('Load Plan'!$L$2:$L$101,$N97)),"")</f>
        <v/>
      </c>
      <c r="M97" s="10">
        <f>IFERROR(IF($N97="","",INDEX('Load Plan'!$P$2:$P$101,$N97)),"")</f>
        <v/>
      </c>
      <c r="N97" s="10">
        <f>IFERROR(IF(ROWS($N$15:N97)&gt;SUMPRODUCT(--('Load Plan'!$Q$2:$Q$101&lt;&gt;"")),"",MATCH(SMALL('Load Plan'!$Q$2:$Q$101,ROWS($N$15:N97)),'Load Plan'!$Q$2:$Q$101,0)),"")</f>
        <v/>
      </c>
    </row>
    <row r="98">
      <c r="A98" s="9">
        <f>IFERROR(IF($N98="","",INDEX('Load Plan'!$F$2:$F$101,$N98)),"")</f>
        <v/>
      </c>
      <c r="B98" s="10">
        <f>IFERROR(IF($N98="","",INDEX('Load Plan'!$A$2:$A$101,$N98)),"")</f>
        <v/>
      </c>
      <c r="C98" s="10">
        <f>IFERROR(IF($N98="","",INDEX('Load Plan'!$B$2:$B$101,$N98)),"")</f>
        <v/>
      </c>
      <c r="D98" s="10">
        <f>IFERROR(IF($N98="","",INDEX('Load Plan'!$C$2:$C$101,$N98)),"")</f>
        <v/>
      </c>
      <c r="E98" s="10">
        <f>IFERROR(IF($N98="","",INDEX('Load Plan'!$D$2:$D$101,$N98)),"")</f>
        <v/>
      </c>
      <c r="F98" s="10">
        <f>IFERROR(IF($N98="","",INDEX('Load Plan'!$K$2:$K$101,$N98)),"")</f>
        <v/>
      </c>
      <c r="G98" s="10">
        <f>IFERROR(IF($N98="","",INDEX('Load Plan'!$J$2:$J$101,$N98)),"")</f>
        <v/>
      </c>
      <c r="H98" s="9">
        <f>IFERROR(IF($N98="","",INDEX('Load Plan'!$E$2:$E$101,$N98)),"")</f>
        <v/>
      </c>
      <c r="I98" s="9">
        <f>IFERROR(IF($N98="","",INDEX('Load Plan'!$G$2:$G$101,$N98)),"")</f>
        <v/>
      </c>
      <c r="J98" s="11">
        <f>IFERROR(IF($N98="","",INDEX('Load Plan'!$H$2:$H$101,$N98)),"")</f>
        <v/>
      </c>
      <c r="K98" s="11">
        <f>IFERROR(IF($N98="","",INDEX('Load Plan'!$I$2:$I$101,$N98)),"")</f>
        <v/>
      </c>
      <c r="L98" s="11">
        <f>IFERROR(IF($N98="","",INDEX('Load Plan'!$L$2:$L$101,$N98)),"")</f>
        <v/>
      </c>
      <c r="M98" s="10">
        <f>IFERROR(IF($N98="","",INDEX('Load Plan'!$P$2:$P$101,$N98)),"")</f>
        <v/>
      </c>
      <c r="N98" s="10">
        <f>IFERROR(IF(ROWS($N$15:N98)&gt;SUMPRODUCT(--('Load Plan'!$Q$2:$Q$101&lt;&gt;"")),"",MATCH(SMALL('Load Plan'!$Q$2:$Q$101,ROWS($N$15:N98)),'Load Plan'!$Q$2:$Q$101,0)),"")</f>
        <v/>
      </c>
    </row>
    <row r="99">
      <c r="A99" s="9">
        <f>IFERROR(IF($N99="","",INDEX('Load Plan'!$F$2:$F$101,$N99)),"")</f>
        <v/>
      </c>
      <c r="B99" s="10">
        <f>IFERROR(IF($N99="","",INDEX('Load Plan'!$A$2:$A$101,$N99)),"")</f>
        <v/>
      </c>
      <c r="C99" s="10">
        <f>IFERROR(IF($N99="","",INDEX('Load Plan'!$B$2:$B$101,$N99)),"")</f>
        <v/>
      </c>
      <c r="D99" s="10">
        <f>IFERROR(IF($N99="","",INDEX('Load Plan'!$C$2:$C$101,$N99)),"")</f>
        <v/>
      </c>
      <c r="E99" s="10">
        <f>IFERROR(IF($N99="","",INDEX('Load Plan'!$D$2:$D$101,$N99)),"")</f>
        <v/>
      </c>
      <c r="F99" s="10">
        <f>IFERROR(IF($N99="","",INDEX('Load Plan'!$K$2:$K$101,$N99)),"")</f>
        <v/>
      </c>
      <c r="G99" s="10">
        <f>IFERROR(IF($N99="","",INDEX('Load Plan'!$J$2:$J$101,$N99)),"")</f>
        <v/>
      </c>
      <c r="H99" s="9">
        <f>IFERROR(IF($N99="","",INDEX('Load Plan'!$E$2:$E$101,$N99)),"")</f>
        <v/>
      </c>
      <c r="I99" s="9">
        <f>IFERROR(IF($N99="","",INDEX('Load Plan'!$G$2:$G$101,$N99)),"")</f>
        <v/>
      </c>
      <c r="J99" s="11">
        <f>IFERROR(IF($N99="","",INDEX('Load Plan'!$H$2:$H$101,$N99)),"")</f>
        <v/>
      </c>
      <c r="K99" s="11">
        <f>IFERROR(IF($N99="","",INDEX('Load Plan'!$I$2:$I$101,$N99)),"")</f>
        <v/>
      </c>
      <c r="L99" s="11">
        <f>IFERROR(IF($N99="","",INDEX('Load Plan'!$L$2:$L$101,$N99)),"")</f>
        <v/>
      </c>
      <c r="M99" s="10">
        <f>IFERROR(IF($N99="","",INDEX('Load Plan'!$P$2:$P$101,$N99)),"")</f>
        <v/>
      </c>
      <c r="N99" s="10">
        <f>IFERROR(IF(ROWS($N$15:N99)&gt;SUMPRODUCT(--('Load Plan'!$Q$2:$Q$101&lt;&gt;"")),"",MATCH(SMALL('Load Plan'!$Q$2:$Q$101,ROWS($N$15:N99)),'Load Plan'!$Q$2:$Q$101,0)),"")</f>
        <v/>
      </c>
    </row>
    <row r="100">
      <c r="A100" s="9">
        <f>IFERROR(IF($N100="","",INDEX('Load Plan'!$F$2:$F$101,$N100)),"")</f>
        <v/>
      </c>
      <c r="B100" s="10">
        <f>IFERROR(IF($N100="","",INDEX('Load Plan'!$A$2:$A$101,$N100)),"")</f>
        <v/>
      </c>
      <c r="C100" s="10">
        <f>IFERROR(IF($N100="","",INDEX('Load Plan'!$B$2:$B$101,$N100)),"")</f>
        <v/>
      </c>
      <c r="D100" s="10">
        <f>IFERROR(IF($N100="","",INDEX('Load Plan'!$C$2:$C$101,$N100)),"")</f>
        <v/>
      </c>
      <c r="E100" s="10">
        <f>IFERROR(IF($N100="","",INDEX('Load Plan'!$D$2:$D$101,$N100)),"")</f>
        <v/>
      </c>
      <c r="F100" s="10">
        <f>IFERROR(IF($N100="","",INDEX('Load Plan'!$K$2:$K$101,$N100)),"")</f>
        <v/>
      </c>
      <c r="G100" s="10">
        <f>IFERROR(IF($N100="","",INDEX('Load Plan'!$J$2:$J$101,$N100)),"")</f>
        <v/>
      </c>
      <c r="H100" s="9">
        <f>IFERROR(IF($N100="","",INDEX('Load Plan'!$E$2:$E$101,$N100)),"")</f>
        <v/>
      </c>
      <c r="I100" s="9">
        <f>IFERROR(IF($N100="","",INDEX('Load Plan'!$G$2:$G$101,$N100)),"")</f>
        <v/>
      </c>
      <c r="J100" s="11">
        <f>IFERROR(IF($N100="","",INDEX('Load Plan'!$H$2:$H$101,$N100)),"")</f>
        <v/>
      </c>
      <c r="K100" s="11">
        <f>IFERROR(IF($N100="","",INDEX('Load Plan'!$I$2:$I$101,$N100)),"")</f>
        <v/>
      </c>
      <c r="L100" s="11">
        <f>IFERROR(IF($N100="","",INDEX('Load Plan'!$L$2:$L$101,$N100)),"")</f>
        <v/>
      </c>
      <c r="M100" s="10">
        <f>IFERROR(IF($N100="","",INDEX('Load Plan'!$P$2:$P$101,$N100)),"")</f>
        <v/>
      </c>
      <c r="N100" s="10">
        <f>IFERROR(IF(ROWS($N$15:N100)&gt;SUMPRODUCT(--('Load Plan'!$Q$2:$Q$101&lt;&gt;"")),"",MATCH(SMALL('Load Plan'!$Q$2:$Q$101,ROWS($N$15:N100)),'Load Plan'!$Q$2:$Q$101,0)),"")</f>
        <v/>
      </c>
    </row>
    <row r="101">
      <c r="A101" s="9">
        <f>IFERROR(IF($N101="","",INDEX('Load Plan'!$F$2:$F$101,$N101)),"")</f>
        <v/>
      </c>
      <c r="B101" s="10">
        <f>IFERROR(IF($N101="","",INDEX('Load Plan'!$A$2:$A$101,$N101)),"")</f>
        <v/>
      </c>
      <c r="C101" s="10">
        <f>IFERROR(IF($N101="","",INDEX('Load Plan'!$B$2:$B$101,$N101)),"")</f>
        <v/>
      </c>
      <c r="D101" s="10">
        <f>IFERROR(IF($N101="","",INDEX('Load Plan'!$C$2:$C$101,$N101)),"")</f>
        <v/>
      </c>
      <c r="E101" s="10">
        <f>IFERROR(IF($N101="","",INDEX('Load Plan'!$D$2:$D$101,$N101)),"")</f>
        <v/>
      </c>
      <c r="F101" s="10">
        <f>IFERROR(IF($N101="","",INDEX('Load Plan'!$K$2:$K$101,$N101)),"")</f>
        <v/>
      </c>
      <c r="G101" s="10">
        <f>IFERROR(IF($N101="","",INDEX('Load Plan'!$J$2:$J$101,$N101)),"")</f>
        <v/>
      </c>
      <c r="H101" s="9">
        <f>IFERROR(IF($N101="","",INDEX('Load Plan'!$E$2:$E$101,$N101)),"")</f>
        <v/>
      </c>
      <c r="I101" s="9">
        <f>IFERROR(IF($N101="","",INDEX('Load Plan'!$G$2:$G$101,$N101)),"")</f>
        <v/>
      </c>
      <c r="J101" s="11">
        <f>IFERROR(IF($N101="","",INDEX('Load Plan'!$H$2:$H$101,$N101)),"")</f>
        <v/>
      </c>
      <c r="K101" s="11">
        <f>IFERROR(IF($N101="","",INDEX('Load Plan'!$I$2:$I$101,$N101)),"")</f>
        <v/>
      </c>
      <c r="L101" s="11">
        <f>IFERROR(IF($N101="","",INDEX('Load Plan'!$L$2:$L$101,$N101)),"")</f>
        <v/>
      </c>
      <c r="M101" s="10">
        <f>IFERROR(IF($N101="","",INDEX('Load Plan'!$P$2:$P$101,$N101)),"")</f>
        <v/>
      </c>
      <c r="N101" s="10">
        <f>IFERROR(IF(ROWS($N$15:N101)&gt;SUMPRODUCT(--('Load Plan'!$Q$2:$Q$101&lt;&gt;"")),"",MATCH(SMALL('Load Plan'!$Q$2:$Q$101,ROWS($N$15:N101)),'Load Plan'!$Q$2:$Q$101,0)),"")</f>
        <v/>
      </c>
    </row>
    <row r="102">
      <c r="A102" s="9">
        <f>IFERROR(IF($N102="","",INDEX('Load Plan'!$F$2:$F$101,$N102)),"")</f>
        <v/>
      </c>
      <c r="B102" s="10">
        <f>IFERROR(IF($N102="","",INDEX('Load Plan'!$A$2:$A$101,$N102)),"")</f>
        <v/>
      </c>
      <c r="C102" s="10">
        <f>IFERROR(IF($N102="","",INDEX('Load Plan'!$B$2:$B$101,$N102)),"")</f>
        <v/>
      </c>
      <c r="D102" s="10">
        <f>IFERROR(IF($N102="","",INDEX('Load Plan'!$C$2:$C$101,$N102)),"")</f>
        <v/>
      </c>
      <c r="E102" s="10">
        <f>IFERROR(IF($N102="","",INDEX('Load Plan'!$D$2:$D$101,$N102)),"")</f>
        <v/>
      </c>
      <c r="F102" s="10">
        <f>IFERROR(IF($N102="","",INDEX('Load Plan'!$K$2:$K$101,$N102)),"")</f>
        <v/>
      </c>
      <c r="G102" s="10">
        <f>IFERROR(IF($N102="","",INDEX('Load Plan'!$J$2:$J$101,$N102)),"")</f>
        <v/>
      </c>
      <c r="H102" s="9">
        <f>IFERROR(IF($N102="","",INDEX('Load Plan'!$E$2:$E$101,$N102)),"")</f>
        <v/>
      </c>
      <c r="I102" s="9">
        <f>IFERROR(IF($N102="","",INDEX('Load Plan'!$G$2:$G$101,$N102)),"")</f>
        <v/>
      </c>
      <c r="J102" s="11">
        <f>IFERROR(IF($N102="","",INDEX('Load Plan'!$H$2:$H$101,$N102)),"")</f>
        <v/>
      </c>
      <c r="K102" s="11">
        <f>IFERROR(IF($N102="","",INDEX('Load Plan'!$I$2:$I$101,$N102)),"")</f>
        <v/>
      </c>
      <c r="L102" s="11">
        <f>IFERROR(IF($N102="","",INDEX('Load Plan'!$L$2:$L$101,$N102)),"")</f>
        <v/>
      </c>
      <c r="M102" s="10">
        <f>IFERROR(IF($N102="","",INDEX('Load Plan'!$P$2:$P$101,$N102)),"")</f>
        <v/>
      </c>
      <c r="N102" s="10">
        <f>IFERROR(IF(ROWS($N$15:N102)&gt;SUMPRODUCT(--('Load Plan'!$Q$2:$Q$101&lt;&gt;"")),"",MATCH(SMALL('Load Plan'!$Q$2:$Q$101,ROWS($N$15:N102)),'Load Plan'!$Q$2:$Q$101,0)),"")</f>
        <v/>
      </c>
    </row>
    <row r="103">
      <c r="A103" s="9">
        <f>IFERROR(IF($N103="","",INDEX('Load Plan'!$F$2:$F$101,$N103)),"")</f>
        <v/>
      </c>
      <c r="B103" s="10">
        <f>IFERROR(IF($N103="","",INDEX('Load Plan'!$A$2:$A$101,$N103)),"")</f>
        <v/>
      </c>
      <c r="C103" s="10">
        <f>IFERROR(IF($N103="","",INDEX('Load Plan'!$B$2:$B$101,$N103)),"")</f>
        <v/>
      </c>
      <c r="D103" s="10">
        <f>IFERROR(IF($N103="","",INDEX('Load Plan'!$C$2:$C$101,$N103)),"")</f>
        <v/>
      </c>
      <c r="E103" s="10">
        <f>IFERROR(IF($N103="","",INDEX('Load Plan'!$D$2:$D$101,$N103)),"")</f>
        <v/>
      </c>
      <c r="F103" s="10">
        <f>IFERROR(IF($N103="","",INDEX('Load Plan'!$K$2:$K$101,$N103)),"")</f>
        <v/>
      </c>
      <c r="G103" s="10">
        <f>IFERROR(IF($N103="","",INDEX('Load Plan'!$J$2:$J$101,$N103)),"")</f>
        <v/>
      </c>
      <c r="H103" s="9">
        <f>IFERROR(IF($N103="","",INDEX('Load Plan'!$E$2:$E$101,$N103)),"")</f>
        <v/>
      </c>
      <c r="I103" s="9">
        <f>IFERROR(IF($N103="","",INDEX('Load Plan'!$G$2:$G$101,$N103)),"")</f>
        <v/>
      </c>
      <c r="J103" s="11">
        <f>IFERROR(IF($N103="","",INDEX('Load Plan'!$H$2:$H$101,$N103)),"")</f>
        <v/>
      </c>
      <c r="K103" s="11">
        <f>IFERROR(IF($N103="","",INDEX('Load Plan'!$I$2:$I$101,$N103)),"")</f>
        <v/>
      </c>
      <c r="L103" s="11">
        <f>IFERROR(IF($N103="","",INDEX('Load Plan'!$L$2:$L$101,$N103)),"")</f>
        <v/>
      </c>
      <c r="M103" s="10">
        <f>IFERROR(IF($N103="","",INDEX('Load Plan'!$P$2:$P$101,$N103)),"")</f>
        <v/>
      </c>
      <c r="N103" s="10">
        <f>IFERROR(IF(ROWS($N$15:N103)&gt;SUMPRODUCT(--('Load Plan'!$Q$2:$Q$101&lt;&gt;"")),"",MATCH(SMALL('Load Plan'!$Q$2:$Q$101,ROWS($N$15:N103)),'Load Plan'!$Q$2:$Q$101,0)),"")</f>
        <v/>
      </c>
    </row>
    <row r="104">
      <c r="A104" s="9">
        <f>IFERROR(IF($N104="","",INDEX('Load Plan'!$F$2:$F$101,$N104)),"")</f>
        <v/>
      </c>
      <c r="B104" s="10">
        <f>IFERROR(IF($N104="","",INDEX('Load Plan'!$A$2:$A$101,$N104)),"")</f>
        <v/>
      </c>
      <c r="C104" s="10">
        <f>IFERROR(IF($N104="","",INDEX('Load Plan'!$B$2:$B$101,$N104)),"")</f>
        <v/>
      </c>
      <c r="D104" s="10">
        <f>IFERROR(IF($N104="","",INDEX('Load Plan'!$C$2:$C$101,$N104)),"")</f>
        <v/>
      </c>
      <c r="E104" s="10">
        <f>IFERROR(IF($N104="","",INDEX('Load Plan'!$D$2:$D$101,$N104)),"")</f>
        <v/>
      </c>
      <c r="F104" s="10">
        <f>IFERROR(IF($N104="","",INDEX('Load Plan'!$K$2:$K$101,$N104)),"")</f>
        <v/>
      </c>
      <c r="G104" s="10">
        <f>IFERROR(IF($N104="","",INDEX('Load Plan'!$J$2:$J$101,$N104)),"")</f>
        <v/>
      </c>
      <c r="H104" s="9">
        <f>IFERROR(IF($N104="","",INDEX('Load Plan'!$E$2:$E$101,$N104)),"")</f>
        <v/>
      </c>
      <c r="I104" s="9">
        <f>IFERROR(IF($N104="","",INDEX('Load Plan'!$G$2:$G$101,$N104)),"")</f>
        <v/>
      </c>
      <c r="J104" s="11">
        <f>IFERROR(IF($N104="","",INDEX('Load Plan'!$H$2:$H$101,$N104)),"")</f>
        <v/>
      </c>
      <c r="K104" s="11">
        <f>IFERROR(IF($N104="","",INDEX('Load Plan'!$I$2:$I$101,$N104)),"")</f>
        <v/>
      </c>
      <c r="L104" s="11">
        <f>IFERROR(IF($N104="","",INDEX('Load Plan'!$L$2:$L$101,$N104)),"")</f>
        <v/>
      </c>
      <c r="M104" s="10">
        <f>IFERROR(IF($N104="","",INDEX('Load Plan'!$P$2:$P$101,$N104)),"")</f>
        <v/>
      </c>
      <c r="N104" s="10">
        <f>IFERROR(IF(ROWS($N$15:N104)&gt;SUMPRODUCT(--('Load Plan'!$Q$2:$Q$101&lt;&gt;"")),"",MATCH(SMALL('Load Plan'!$Q$2:$Q$101,ROWS($N$15:N104)),'Load Plan'!$Q$2:$Q$101,0)),"")</f>
        <v/>
      </c>
    </row>
    <row r="105">
      <c r="A105" s="9">
        <f>IFERROR(IF($N105="","",INDEX('Load Plan'!$F$2:$F$101,$N105)),"")</f>
        <v/>
      </c>
      <c r="B105" s="10">
        <f>IFERROR(IF($N105="","",INDEX('Load Plan'!$A$2:$A$101,$N105)),"")</f>
        <v/>
      </c>
      <c r="C105" s="10">
        <f>IFERROR(IF($N105="","",INDEX('Load Plan'!$B$2:$B$101,$N105)),"")</f>
        <v/>
      </c>
      <c r="D105" s="10">
        <f>IFERROR(IF($N105="","",INDEX('Load Plan'!$C$2:$C$101,$N105)),"")</f>
        <v/>
      </c>
      <c r="E105" s="10">
        <f>IFERROR(IF($N105="","",INDEX('Load Plan'!$D$2:$D$101,$N105)),"")</f>
        <v/>
      </c>
      <c r="F105" s="10">
        <f>IFERROR(IF($N105="","",INDEX('Load Plan'!$K$2:$K$101,$N105)),"")</f>
        <v/>
      </c>
      <c r="G105" s="10">
        <f>IFERROR(IF($N105="","",INDEX('Load Plan'!$J$2:$J$101,$N105)),"")</f>
        <v/>
      </c>
      <c r="H105" s="9">
        <f>IFERROR(IF($N105="","",INDEX('Load Plan'!$E$2:$E$101,$N105)),"")</f>
        <v/>
      </c>
      <c r="I105" s="9">
        <f>IFERROR(IF($N105="","",INDEX('Load Plan'!$G$2:$G$101,$N105)),"")</f>
        <v/>
      </c>
      <c r="J105" s="11">
        <f>IFERROR(IF($N105="","",INDEX('Load Plan'!$H$2:$H$101,$N105)),"")</f>
        <v/>
      </c>
      <c r="K105" s="11">
        <f>IFERROR(IF($N105="","",INDEX('Load Plan'!$I$2:$I$101,$N105)),"")</f>
        <v/>
      </c>
      <c r="L105" s="11">
        <f>IFERROR(IF($N105="","",INDEX('Load Plan'!$L$2:$L$101,$N105)),"")</f>
        <v/>
      </c>
      <c r="M105" s="10">
        <f>IFERROR(IF($N105="","",INDEX('Load Plan'!$P$2:$P$101,$N105)),"")</f>
        <v/>
      </c>
      <c r="N105" s="10">
        <f>IFERROR(IF(ROWS($N$15:N105)&gt;SUMPRODUCT(--('Load Plan'!$Q$2:$Q$101&lt;&gt;"")),"",MATCH(SMALL('Load Plan'!$Q$2:$Q$101,ROWS($N$15:N105)),'Load Plan'!$Q$2:$Q$101,0)),"")</f>
        <v/>
      </c>
    </row>
    <row r="106">
      <c r="A106" s="9">
        <f>IFERROR(IF($N106="","",INDEX('Load Plan'!$F$2:$F$101,$N106)),"")</f>
        <v/>
      </c>
      <c r="B106" s="10">
        <f>IFERROR(IF($N106="","",INDEX('Load Plan'!$A$2:$A$101,$N106)),"")</f>
        <v/>
      </c>
      <c r="C106" s="10">
        <f>IFERROR(IF($N106="","",INDEX('Load Plan'!$B$2:$B$101,$N106)),"")</f>
        <v/>
      </c>
      <c r="D106" s="10">
        <f>IFERROR(IF($N106="","",INDEX('Load Plan'!$C$2:$C$101,$N106)),"")</f>
        <v/>
      </c>
      <c r="E106" s="10">
        <f>IFERROR(IF($N106="","",INDEX('Load Plan'!$D$2:$D$101,$N106)),"")</f>
        <v/>
      </c>
      <c r="F106" s="10">
        <f>IFERROR(IF($N106="","",INDEX('Load Plan'!$K$2:$K$101,$N106)),"")</f>
        <v/>
      </c>
      <c r="G106" s="10">
        <f>IFERROR(IF($N106="","",INDEX('Load Plan'!$J$2:$J$101,$N106)),"")</f>
        <v/>
      </c>
      <c r="H106" s="9">
        <f>IFERROR(IF($N106="","",INDEX('Load Plan'!$E$2:$E$101,$N106)),"")</f>
        <v/>
      </c>
      <c r="I106" s="9">
        <f>IFERROR(IF($N106="","",INDEX('Load Plan'!$G$2:$G$101,$N106)),"")</f>
        <v/>
      </c>
      <c r="J106" s="11">
        <f>IFERROR(IF($N106="","",INDEX('Load Plan'!$H$2:$H$101,$N106)),"")</f>
        <v/>
      </c>
      <c r="K106" s="11">
        <f>IFERROR(IF($N106="","",INDEX('Load Plan'!$I$2:$I$101,$N106)),"")</f>
        <v/>
      </c>
      <c r="L106" s="11">
        <f>IFERROR(IF($N106="","",INDEX('Load Plan'!$L$2:$L$101,$N106)),"")</f>
        <v/>
      </c>
      <c r="M106" s="10">
        <f>IFERROR(IF($N106="","",INDEX('Load Plan'!$P$2:$P$101,$N106)),"")</f>
        <v/>
      </c>
      <c r="N106" s="10">
        <f>IFERROR(IF(ROWS($N$15:N106)&gt;SUMPRODUCT(--('Load Plan'!$Q$2:$Q$101&lt;&gt;"")),"",MATCH(SMALL('Load Plan'!$Q$2:$Q$101,ROWS($N$15:N106)),'Load Plan'!$Q$2:$Q$101,0)),"")</f>
        <v/>
      </c>
    </row>
    <row r="107">
      <c r="A107" s="9">
        <f>IFERROR(IF($N107="","",INDEX('Load Plan'!$F$2:$F$101,$N107)),"")</f>
        <v/>
      </c>
      <c r="B107" s="10">
        <f>IFERROR(IF($N107="","",INDEX('Load Plan'!$A$2:$A$101,$N107)),"")</f>
        <v/>
      </c>
      <c r="C107" s="10">
        <f>IFERROR(IF($N107="","",INDEX('Load Plan'!$B$2:$B$101,$N107)),"")</f>
        <v/>
      </c>
      <c r="D107" s="10">
        <f>IFERROR(IF($N107="","",INDEX('Load Plan'!$C$2:$C$101,$N107)),"")</f>
        <v/>
      </c>
      <c r="E107" s="10">
        <f>IFERROR(IF($N107="","",INDEX('Load Plan'!$D$2:$D$101,$N107)),"")</f>
        <v/>
      </c>
      <c r="F107" s="10">
        <f>IFERROR(IF($N107="","",INDEX('Load Plan'!$K$2:$K$101,$N107)),"")</f>
        <v/>
      </c>
      <c r="G107" s="10">
        <f>IFERROR(IF($N107="","",INDEX('Load Plan'!$J$2:$J$101,$N107)),"")</f>
        <v/>
      </c>
      <c r="H107" s="9">
        <f>IFERROR(IF($N107="","",INDEX('Load Plan'!$E$2:$E$101,$N107)),"")</f>
        <v/>
      </c>
      <c r="I107" s="9">
        <f>IFERROR(IF($N107="","",INDEX('Load Plan'!$G$2:$G$101,$N107)),"")</f>
        <v/>
      </c>
      <c r="J107" s="11">
        <f>IFERROR(IF($N107="","",INDEX('Load Plan'!$H$2:$H$101,$N107)),"")</f>
        <v/>
      </c>
      <c r="K107" s="11">
        <f>IFERROR(IF($N107="","",INDEX('Load Plan'!$I$2:$I$101,$N107)),"")</f>
        <v/>
      </c>
      <c r="L107" s="11">
        <f>IFERROR(IF($N107="","",INDEX('Load Plan'!$L$2:$L$101,$N107)),"")</f>
        <v/>
      </c>
      <c r="M107" s="10">
        <f>IFERROR(IF($N107="","",INDEX('Load Plan'!$P$2:$P$101,$N107)),"")</f>
        <v/>
      </c>
      <c r="N107" s="10">
        <f>IFERROR(IF(ROWS($N$15:N107)&gt;SUMPRODUCT(--('Load Plan'!$Q$2:$Q$101&lt;&gt;"")),"",MATCH(SMALL('Load Plan'!$Q$2:$Q$101,ROWS($N$15:N107)),'Load Plan'!$Q$2:$Q$101,0)),"")</f>
        <v/>
      </c>
    </row>
    <row r="108">
      <c r="A108" s="9">
        <f>IFERROR(IF($N108="","",INDEX('Load Plan'!$F$2:$F$101,$N108)),"")</f>
        <v/>
      </c>
      <c r="B108" s="10">
        <f>IFERROR(IF($N108="","",INDEX('Load Plan'!$A$2:$A$101,$N108)),"")</f>
        <v/>
      </c>
      <c r="C108" s="10">
        <f>IFERROR(IF($N108="","",INDEX('Load Plan'!$B$2:$B$101,$N108)),"")</f>
        <v/>
      </c>
      <c r="D108" s="10">
        <f>IFERROR(IF($N108="","",INDEX('Load Plan'!$C$2:$C$101,$N108)),"")</f>
        <v/>
      </c>
      <c r="E108" s="10">
        <f>IFERROR(IF($N108="","",INDEX('Load Plan'!$D$2:$D$101,$N108)),"")</f>
        <v/>
      </c>
      <c r="F108" s="10">
        <f>IFERROR(IF($N108="","",INDEX('Load Plan'!$K$2:$K$101,$N108)),"")</f>
        <v/>
      </c>
      <c r="G108" s="10">
        <f>IFERROR(IF($N108="","",INDEX('Load Plan'!$J$2:$J$101,$N108)),"")</f>
        <v/>
      </c>
      <c r="H108" s="9">
        <f>IFERROR(IF($N108="","",INDEX('Load Plan'!$E$2:$E$101,$N108)),"")</f>
        <v/>
      </c>
      <c r="I108" s="9">
        <f>IFERROR(IF($N108="","",INDEX('Load Plan'!$G$2:$G$101,$N108)),"")</f>
        <v/>
      </c>
      <c r="J108" s="11">
        <f>IFERROR(IF($N108="","",INDEX('Load Plan'!$H$2:$H$101,$N108)),"")</f>
        <v/>
      </c>
      <c r="K108" s="11">
        <f>IFERROR(IF($N108="","",INDEX('Load Plan'!$I$2:$I$101,$N108)),"")</f>
        <v/>
      </c>
      <c r="L108" s="11">
        <f>IFERROR(IF($N108="","",INDEX('Load Plan'!$L$2:$L$101,$N108)),"")</f>
        <v/>
      </c>
      <c r="M108" s="10">
        <f>IFERROR(IF($N108="","",INDEX('Load Plan'!$P$2:$P$101,$N108)),"")</f>
        <v/>
      </c>
      <c r="N108" s="10">
        <f>IFERROR(IF(ROWS($N$15:N108)&gt;SUMPRODUCT(--('Load Plan'!$Q$2:$Q$101&lt;&gt;"")),"",MATCH(SMALL('Load Plan'!$Q$2:$Q$101,ROWS($N$15:N108)),'Load Plan'!$Q$2:$Q$101,0)),"")</f>
        <v/>
      </c>
    </row>
    <row r="109">
      <c r="A109" s="9">
        <f>IFERROR(IF($N109="","",INDEX('Load Plan'!$F$2:$F$101,$N109)),"")</f>
        <v/>
      </c>
      <c r="B109" s="10">
        <f>IFERROR(IF($N109="","",INDEX('Load Plan'!$A$2:$A$101,$N109)),"")</f>
        <v/>
      </c>
      <c r="C109" s="10">
        <f>IFERROR(IF($N109="","",INDEX('Load Plan'!$B$2:$B$101,$N109)),"")</f>
        <v/>
      </c>
      <c r="D109" s="10">
        <f>IFERROR(IF($N109="","",INDEX('Load Plan'!$C$2:$C$101,$N109)),"")</f>
        <v/>
      </c>
      <c r="E109" s="10">
        <f>IFERROR(IF($N109="","",INDEX('Load Plan'!$D$2:$D$101,$N109)),"")</f>
        <v/>
      </c>
      <c r="F109" s="10">
        <f>IFERROR(IF($N109="","",INDEX('Load Plan'!$K$2:$K$101,$N109)),"")</f>
        <v/>
      </c>
      <c r="G109" s="10">
        <f>IFERROR(IF($N109="","",INDEX('Load Plan'!$J$2:$J$101,$N109)),"")</f>
        <v/>
      </c>
      <c r="H109" s="9">
        <f>IFERROR(IF($N109="","",INDEX('Load Plan'!$E$2:$E$101,$N109)),"")</f>
        <v/>
      </c>
      <c r="I109" s="9">
        <f>IFERROR(IF($N109="","",INDEX('Load Plan'!$G$2:$G$101,$N109)),"")</f>
        <v/>
      </c>
      <c r="J109" s="11">
        <f>IFERROR(IF($N109="","",INDEX('Load Plan'!$H$2:$H$101,$N109)),"")</f>
        <v/>
      </c>
      <c r="K109" s="11">
        <f>IFERROR(IF($N109="","",INDEX('Load Plan'!$I$2:$I$101,$N109)),"")</f>
        <v/>
      </c>
      <c r="L109" s="11">
        <f>IFERROR(IF($N109="","",INDEX('Load Plan'!$L$2:$L$101,$N109)),"")</f>
        <v/>
      </c>
      <c r="M109" s="10">
        <f>IFERROR(IF($N109="","",INDEX('Load Plan'!$P$2:$P$101,$N109)),"")</f>
        <v/>
      </c>
      <c r="N109" s="10">
        <f>IFERROR(IF(ROWS($N$15:N109)&gt;SUMPRODUCT(--('Load Plan'!$Q$2:$Q$101&lt;&gt;"")),"",MATCH(SMALL('Load Plan'!$Q$2:$Q$101,ROWS($N$15:N109)),'Load Plan'!$Q$2:$Q$101,0)),"")</f>
        <v/>
      </c>
    </row>
    <row r="110">
      <c r="A110" s="9">
        <f>IFERROR(IF($N110="","",INDEX('Load Plan'!$F$2:$F$101,$N110)),"")</f>
        <v/>
      </c>
      <c r="B110" s="10">
        <f>IFERROR(IF($N110="","",INDEX('Load Plan'!$A$2:$A$101,$N110)),"")</f>
        <v/>
      </c>
      <c r="C110" s="10">
        <f>IFERROR(IF($N110="","",INDEX('Load Plan'!$B$2:$B$101,$N110)),"")</f>
        <v/>
      </c>
      <c r="D110" s="10">
        <f>IFERROR(IF($N110="","",INDEX('Load Plan'!$C$2:$C$101,$N110)),"")</f>
        <v/>
      </c>
      <c r="E110" s="10">
        <f>IFERROR(IF($N110="","",INDEX('Load Plan'!$D$2:$D$101,$N110)),"")</f>
        <v/>
      </c>
      <c r="F110" s="10">
        <f>IFERROR(IF($N110="","",INDEX('Load Plan'!$K$2:$K$101,$N110)),"")</f>
        <v/>
      </c>
      <c r="G110" s="10">
        <f>IFERROR(IF($N110="","",INDEX('Load Plan'!$J$2:$J$101,$N110)),"")</f>
        <v/>
      </c>
      <c r="H110" s="9">
        <f>IFERROR(IF($N110="","",INDEX('Load Plan'!$E$2:$E$101,$N110)),"")</f>
        <v/>
      </c>
      <c r="I110" s="9">
        <f>IFERROR(IF($N110="","",INDEX('Load Plan'!$G$2:$G$101,$N110)),"")</f>
        <v/>
      </c>
      <c r="J110" s="11">
        <f>IFERROR(IF($N110="","",INDEX('Load Plan'!$H$2:$H$101,$N110)),"")</f>
        <v/>
      </c>
      <c r="K110" s="11">
        <f>IFERROR(IF($N110="","",INDEX('Load Plan'!$I$2:$I$101,$N110)),"")</f>
        <v/>
      </c>
      <c r="L110" s="11">
        <f>IFERROR(IF($N110="","",INDEX('Load Plan'!$L$2:$L$101,$N110)),"")</f>
        <v/>
      </c>
      <c r="M110" s="10">
        <f>IFERROR(IF($N110="","",INDEX('Load Plan'!$P$2:$P$101,$N110)),"")</f>
        <v/>
      </c>
      <c r="N110" s="10">
        <f>IFERROR(IF(ROWS($N$15:N110)&gt;SUMPRODUCT(--('Load Plan'!$Q$2:$Q$101&lt;&gt;"")),"",MATCH(SMALL('Load Plan'!$Q$2:$Q$101,ROWS($N$15:N110)),'Load Plan'!$Q$2:$Q$101,0)),"")</f>
        <v/>
      </c>
    </row>
    <row r="111">
      <c r="A111" s="9">
        <f>IFERROR(IF($N111="","",INDEX('Load Plan'!$F$2:$F$101,$N111)),"")</f>
        <v/>
      </c>
      <c r="B111" s="10">
        <f>IFERROR(IF($N111="","",INDEX('Load Plan'!$A$2:$A$101,$N111)),"")</f>
        <v/>
      </c>
      <c r="C111" s="10">
        <f>IFERROR(IF($N111="","",INDEX('Load Plan'!$B$2:$B$101,$N111)),"")</f>
        <v/>
      </c>
      <c r="D111" s="10">
        <f>IFERROR(IF($N111="","",INDEX('Load Plan'!$C$2:$C$101,$N111)),"")</f>
        <v/>
      </c>
      <c r="E111" s="10">
        <f>IFERROR(IF($N111="","",INDEX('Load Plan'!$D$2:$D$101,$N111)),"")</f>
        <v/>
      </c>
      <c r="F111" s="10">
        <f>IFERROR(IF($N111="","",INDEX('Load Plan'!$K$2:$K$101,$N111)),"")</f>
        <v/>
      </c>
      <c r="G111" s="10">
        <f>IFERROR(IF($N111="","",INDEX('Load Plan'!$J$2:$J$101,$N111)),"")</f>
        <v/>
      </c>
      <c r="H111" s="9">
        <f>IFERROR(IF($N111="","",INDEX('Load Plan'!$E$2:$E$101,$N111)),"")</f>
        <v/>
      </c>
      <c r="I111" s="9">
        <f>IFERROR(IF($N111="","",INDEX('Load Plan'!$G$2:$G$101,$N111)),"")</f>
        <v/>
      </c>
      <c r="J111" s="11">
        <f>IFERROR(IF($N111="","",INDEX('Load Plan'!$H$2:$H$101,$N111)),"")</f>
        <v/>
      </c>
      <c r="K111" s="11">
        <f>IFERROR(IF($N111="","",INDEX('Load Plan'!$I$2:$I$101,$N111)),"")</f>
        <v/>
      </c>
      <c r="L111" s="11">
        <f>IFERROR(IF($N111="","",INDEX('Load Plan'!$L$2:$L$101,$N111)),"")</f>
        <v/>
      </c>
      <c r="M111" s="10">
        <f>IFERROR(IF($N111="","",INDEX('Load Plan'!$P$2:$P$101,$N111)),"")</f>
        <v/>
      </c>
      <c r="N111" s="10">
        <f>IFERROR(IF(ROWS($N$15:N111)&gt;SUMPRODUCT(--('Load Plan'!$Q$2:$Q$101&lt;&gt;"")),"",MATCH(SMALL('Load Plan'!$Q$2:$Q$101,ROWS($N$15:N111)),'Load Plan'!$Q$2:$Q$101,0)),"")</f>
        <v/>
      </c>
    </row>
    <row r="112">
      <c r="A112" s="9">
        <f>IFERROR(IF($N112="","",INDEX('Load Plan'!$F$2:$F$101,$N112)),"")</f>
        <v/>
      </c>
      <c r="B112" s="10">
        <f>IFERROR(IF($N112="","",INDEX('Load Plan'!$A$2:$A$101,$N112)),"")</f>
        <v/>
      </c>
      <c r="C112" s="10">
        <f>IFERROR(IF($N112="","",INDEX('Load Plan'!$B$2:$B$101,$N112)),"")</f>
        <v/>
      </c>
      <c r="D112" s="10">
        <f>IFERROR(IF($N112="","",INDEX('Load Plan'!$C$2:$C$101,$N112)),"")</f>
        <v/>
      </c>
      <c r="E112" s="10">
        <f>IFERROR(IF($N112="","",INDEX('Load Plan'!$D$2:$D$101,$N112)),"")</f>
        <v/>
      </c>
      <c r="F112" s="10">
        <f>IFERROR(IF($N112="","",INDEX('Load Plan'!$K$2:$K$101,$N112)),"")</f>
        <v/>
      </c>
      <c r="G112" s="10">
        <f>IFERROR(IF($N112="","",INDEX('Load Plan'!$J$2:$J$101,$N112)),"")</f>
        <v/>
      </c>
      <c r="H112" s="9">
        <f>IFERROR(IF($N112="","",INDEX('Load Plan'!$E$2:$E$101,$N112)),"")</f>
        <v/>
      </c>
      <c r="I112" s="9">
        <f>IFERROR(IF($N112="","",INDEX('Load Plan'!$G$2:$G$101,$N112)),"")</f>
        <v/>
      </c>
      <c r="J112" s="11">
        <f>IFERROR(IF($N112="","",INDEX('Load Plan'!$H$2:$H$101,$N112)),"")</f>
        <v/>
      </c>
      <c r="K112" s="11">
        <f>IFERROR(IF($N112="","",INDEX('Load Plan'!$I$2:$I$101,$N112)),"")</f>
        <v/>
      </c>
      <c r="L112" s="11">
        <f>IFERROR(IF($N112="","",INDEX('Load Plan'!$L$2:$L$101,$N112)),"")</f>
        <v/>
      </c>
      <c r="M112" s="10">
        <f>IFERROR(IF($N112="","",INDEX('Load Plan'!$P$2:$P$101,$N112)),"")</f>
        <v/>
      </c>
      <c r="N112" s="10">
        <f>IFERROR(IF(ROWS($N$15:N112)&gt;SUMPRODUCT(--('Load Plan'!$Q$2:$Q$101&lt;&gt;"")),"",MATCH(SMALL('Load Plan'!$Q$2:$Q$101,ROWS($N$15:N112)),'Load Plan'!$Q$2:$Q$101,0)),"")</f>
        <v/>
      </c>
    </row>
    <row r="113">
      <c r="A113" s="9">
        <f>IFERROR(IF($N113="","",INDEX('Load Plan'!$F$2:$F$101,$N113)),"")</f>
        <v/>
      </c>
      <c r="B113" s="10">
        <f>IFERROR(IF($N113="","",INDEX('Load Plan'!$A$2:$A$101,$N113)),"")</f>
        <v/>
      </c>
      <c r="C113" s="10">
        <f>IFERROR(IF($N113="","",INDEX('Load Plan'!$B$2:$B$101,$N113)),"")</f>
        <v/>
      </c>
      <c r="D113" s="10">
        <f>IFERROR(IF($N113="","",INDEX('Load Plan'!$C$2:$C$101,$N113)),"")</f>
        <v/>
      </c>
      <c r="E113" s="10">
        <f>IFERROR(IF($N113="","",INDEX('Load Plan'!$D$2:$D$101,$N113)),"")</f>
        <v/>
      </c>
      <c r="F113" s="10">
        <f>IFERROR(IF($N113="","",INDEX('Load Plan'!$K$2:$K$101,$N113)),"")</f>
        <v/>
      </c>
      <c r="G113" s="10">
        <f>IFERROR(IF($N113="","",INDEX('Load Plan'!$J$2:$J$101,$N113)),"")</f>
        <v/>
      </c>
      <c r="H113" s="9">
        <f>IFERROR(IF($N113="","",INDEX('Load Plan'!$E$2:$E$101,$N113)),"")</f>
        <v/>
      </c>
      <c r="I113" s="9">
        <f>IFERROR(IF($N113="","",INDEX('Load Plan'!$G$2:$G$101,$N113)),"")</f>
        <v/>
      </c>
      <c r="J113" s="11">
        <f>IFERROR(IF($N113="","",INDEX('Load Plan'!$H$2:$H$101,$N113)),"")</f>
        <v/>
      </c>
      <c r="K113" s="11">
        <f>IFERROR(IF($N113="","",INDEX('Load Plan'!$I$2:$I$101,$N113)),"")</f>
        <v/>
      </c>
      <c r="L113" s="11">
        <f>IFERROR(IF($N113="","",INDEX('Load Plan'!$L$2:$L$101,$N113)),"")</f>
        <v/>
      </c>
      <c r="M113" s="10">
        <f>IFERROR(IF($N113="","",INDEX('Load Plan'!$P$2:$P$101,$N113)),"")</f>
        <v/>
      </c>
      <c r="N113" s="10">
        <f>IFERROR(IF(ROWS($N$15:N113)&gt;SUMPRODUCT(--('Load Plan'!$Q$2:$Q$101&lt;&gt;"")),"",MATCH(SMALL('Load Plan'!$Q$2:$Q$101,ROWS($N$15:N113)),'Load Plan'!$Q$2:$Q$101,0)),"")</f>
        <v/>
      </c>
    </row>
    <row r="114">
      <c r="A114" s="9">
        <f>IFERROR(IF($N114="","",INDEX('Load Plan'!$F$2:$F$101,$N114)),"")</f>
        <v/>
      </c>
      <c r="B114" s="10">
        <f>IFERROR(IF($N114="","",INDEX('Load Plan'!$A$2:$A$101,$N114)),"")</f>
        <v/>
      </c>
      <c r="C114" s="10">
        <f>IFERROR(IF($N114="","",INDEX('Load Plan'!$B$2:$B$101,$N114)),"")</f>
        <v/>
      </c>
      <c r="D114" s="10">
        <f>IFERROR(IF($N114="","",INDEX('Load Plan'!$C$2:$C$101,$N114)),"")</f>
        <v/>
      </c>
      <c r="E114" s="10">
        <f>IFERROR(IF($N114="","",INDEX('Load Plan'!$D$2:$D$101,$N114)),"")</f>
        <v/>
      </c>
      <c r="F114" s="10">
        <f>IFERROR(IF($N114="","",INDEX('Load Plan'!$K$2:$K$101,$N114)),"")</f>
        <v/>
      </c>
      <c r="G114" s="10">
        <f>IFERROR(IF($N114="","",INDEX('Load Plan'!$J$2:$J$101,$N114)),"")</f>
        <v/>
      </c>
      <c r="H114" s="9">
        <f>IFERROR(IF($N114="","",INDEX('Load Plan'!$E$2:$E$101,$N114)),"")</f>
        <v/>
      </c>
      <c r="I114" s="9">
        <f>IFERROR(IF($N114="","",INDEX('Load Plan'!$G$2:$G$101,$N114)),"")</f>
        <v/>
      </c>
      <c r="J114" s="11">
        <f>IFERROR(IF($N114="","",INDEX('Load Plan'!$H$2:$H$101,$N114)),"")</f>
        <v/>
      </c>
      <c r="K114" s="11">
        <f>IFERROR(IF($N114="","",INDEX('Load Plan'!$I$2:$I$101,$N114)),"")</f>
        <v/>
      </c>
      <c r="L114" s="11">
        <f>IFERROR(IF($N114="","",INDEX('Load Plan'!$L$2:$L$101,$N114)),"")</f>
        <v/>
      </c>
      <c r="M114" s="10">
        <f>IFERROR(IF($N114="","",INDEX('Load Plan'!$P$2:$P$101,$N114)),"")</f>
        <v/>
      </c>
      <c r="N114" s="10">
        <f>IFERROR(IF(ROWS($N$15:N114)&gt;SUMPRODUCT(--('Load Plan'!$Q$2:$Q$101&lt;&gt;"")),"",MATCH(SMALL('Load Plan'!$Q$2:$Q$101,ROWS($N$15:N114)),'Load Plan'!$Q$2:$Q$101,0)),"")</f>
        <v/>
      </c>
    </row>
    <row r="117">
      <c r="A117" s="6" t="inlineStr">
        <is>
          <t>Due or Exception List — Exceptions Requiring Rescheduling</t>
        </is>
      </c>
      <c r="B117" s="6" t="n"/>
      <c r="C117" s="6" t="n"/>
      <c r="D117" s="6" t="n"/>
      <c r="E117" s="6" t="n"/>
      <c r="F117" s="6" t="n"/>
      <c r="G117" s="6" t="n"/>
      <c r="H117" s="6" t="n"/>
      <c r="I117" s="6" t="n"/>
      <c r="J117" s="6" t="n"/>
      <c r="K117" s="6" t="n"/>
      <c r="L117" s="6" t="n"/>
      <c r="M117" s="6" t="n"/>
    </row>
    <row r="118">
      <c r="A118" s="7" t="inlineStr">
        <is>
          <t>Only load-plan rows marked Reschedule Required appear here. Review the stated check results and reschedule outside this workbook as needed.</t>
        </is>
      </c>
      <c r="B118" s="7" t="n"/>
      <c r="C118" s="7" t="n"/>
      <c r="D118" s="7" t="n"/>
      <c r="E118" s="7" t="n"/>
      <c r="F118" s="7" t="n"/>
      <c r="G118" s="7" t="n"/>
      <c r="H118" s="7" t="n"/>
      <c r="I118" s="7" t="n"/>
      <c r="J118" s="7" t="n"/>
      <c r="K118" s="7" t="n"/>
      <c r="L118" s="7" t="n"/>
      <c r="M118" s="7" t="n"/>
    </row>
    <row r="121">
      <c r="A121" s="8" t="inlineStr">
        <is>
          <t>Planned Start Date</t>
        </is>
      </c>
      <c r="B121" s="8" t="inlineStr">
        <is>
          <t>Plan Item ID</t>
        </is>
      </c>
      <c r="C121" s="8" t="inlineStr">
        <is>
          <t>Machine Identifier</t>
        </is>
      </c>
      <c r="D121" s="8" t="inlineStr">
        <is>
          <t>Equipment ID</t>
        </is>
      </c>
      <c r="E121" s="8" t="inlineStr">
        <is>
          <t>Planned Action</t>
        </is>
      </c>
      <c r="F121" s="8" t="inlineStr">
        <is>
          <t>Owner or Responsible Role</t>
        </is>
      </c>
      <c r="G121" s="8" t="inlineStr">
        <is>
          <t>Required Date</t>
        </is>
      </c>
      <c r="H121" s="8" t="inlineStr">
        <is>
          <t>Planned End Date</t>
        </is>
      </c>
      <c r="I121" s="8" t="inlineStr">
        <is>
          <t>Capacity or Due-Date Check</t>
        </is>
      </c>
      <c r="J121" s="8" t="inlineStr">
        <is>
          <t>Due or Threshold Check</t>
        </is>
      </c>
      <c r="K121" s="8" t="inlineStr">
        <is>
          <t>Date Sequencing Check</t>
        </is>
      </c>
      <c r="L121" s="8" t="inlineStr">
        <is>
          <t>Action Status</t>
        </is>
      </c>
      <c r="M121" s="8" t="inlineStr">
        <is>
          <t>Exception Sort Position</t>
        </is>
      </c>
    </row>
    <row r="122">
      <c r="A122" s="9">
        <f>IFERROR(IF($M122="","",INDEX('Load Plan'!$F$2:$F$101,$M122)),"")</f>
        <v/>
      </c>
      <c r="B122" s="10">
        <f>IFERROR(IF($M122="","",INDEX('Load Plan'!$A$2:$A$101,$M122)),"")</f>
        <v/>
      </c>
      <c r="C122" s="10">
        <f>IFERROR(IF($M122="","",INDEX('Load Plan'!$B$2:$B$101,$M122)),"")</f>
        <v/>
      </c>
      <c r="D122" s="10">
        <f>IFERROR(IF($M122="","",INDEX('Load Plan'!$C$2:$C$101,$M122)),"")</f>
        <v/>
      </c>
      <c r="E122" s="10">
        <f>IFERROR(IF($M122="","",INDEX('Load Plan'!$K$2:$K$101,$M122)),"")</f>
        <v/>
      </c>
      <c r="F122" s="10">
        <f>IFERROR(IF($M122="","",INDEX('Load Plan'!$J$2:$J$101,$M122)),"")</f>
        <v/>
      </c>
      <c r="G122" s="9">
        <f>IFERROR(IF($M122="","",INDEX('Load Plan'!$E$2:$E$101,$M122)),"")</f>
        <v/>
      </c>
      <c r="H122" s="9">
        <f>IFERROR(IF($M122="","",INDEX('Load Plan'!$G$2:$G$101,$M122)),"")</f>
        <v/>
      </c>
      <c r="I122" s="10">
        <f>IFERROR(IF($M122="","",INDEX('Load Plan'!$M$2:$M$101,$M122)),"")</f>
        <v/>
      </c>
      <c r="J122" s="10">
        <f>IFERROR(IF($M122="","",INDEX('Load Plan'!$N$2:$N$101,$M122)),"")</f>
        <v/>
      </c>
      <c r="K122" s="10">
        <f>IFERROR(IF($M122="","",INDEX('Load Plan'!$O$2:$O$101,$M122)),"")</f>
        <v/>
      </c>
      <c r="L122" s="10">
        <f>IFERROR(IF($M122="","",INDEX('Load Plan'!$P$2:$P$101,$M122)),"")</f>
        <v/>
      </c>
      <c r="M122" s="10">
        <f>IFERROR(MATCH(AGGREGATE(15,6,'Load Plan'!$Q$2:$Q$101/('Load Plan'!$P$2:$P$101="Reschedule Required"),ROWS($M$122:M122)),'Load Plan'!$Q$2:$Q$101,0),"")</f>
        <v/>
      </c>
    </row>
    <row r="123">
      <c r="A123" s="9">
        <f>IFERROR(IF($M123="","",INDEX('Load Plan'!$F$2:$F$101,$M123)),"")</f>
        <v/>
      </c>
      <c r="B123" s="10">
        <f>IFERROR(IF($M123="","",INDEX('Load Plan'!$A$2:$A$101,$M123)),"")</f>
        <v/>
      </c>
      <c r="C123" s="10">
        <f>IFERROR(IF($M123="","",INDEX('Load Plan'!$B$2:$B$101,$M123)),"")</f>
        <v/>
      </c>
      <c r="D123" s="10">
        <f>IFERROR(IF($M123="","",INDEX('Load Plan'!$C$2:$C$101,$M123)),"")</f>
        <v/>
      </c>
      <c r="E123" s="10">
        <f>IFERROR(IF($M123="","",INDEX('Load Plan'!$K$2:$K$101,$M123)),"")</f>
        <v/>
      </c>
      <c r="F123" s="10">
        <f>IFERROR(IF($M123="","",INDEX('Load Plan'!$J$2:$J$101,$M123)),"")</f>
        <v/>
      </c>
      <c r="G123" s="9">
        <f>IFERROR(IF($M123="","",INDEX('Load Plan'!$E$2:$E$101,$M123)),"")</f>
        <v/>
      </c>
      <c r="H123" s="9">
        <f>IFERROR(IF($M123="","",INDEX('Load Plan'!$G$2:$G$101,$M123)),"")</f>
        <v/>
      </c>
      <c r="I123" s="10">
        <f>IFERROR(IF($M123="","",INDEX('Load Plan'!$M$2:$M$101,$M123)),"")</f>
        <v/>
      </c>
      <c r="J123" s="10">
        <f>IFERROR(IF($M123="","",INDEX('Load Plan'!$N$2:$N$101,$M123)),"")</f>
        <v/>
      </c>
      <c r="K123" s="10">
        <f>IFERROR(IF($M123="","",INDEX('Load Plan'!$O$2:$O$101,$M123)),"")</f>
        <v/>
      </c>
      <c r="L123" s="10">
        <f>IFERROR(IF($M123="","",INDEX('Load Plan'!$P$2:$P$101,$M123)),"")</f>
        <v/>
      </c>
      <c r="M123" s="10">
        <f>IFERROR(MATCH(AGGREGATE(15,6,'Load Plan'!$Q$2:$Q$101/('Load Plan'!$P$2:$P$101="Reschedule Required"),ROWS($M$122:M123)),'Load Plan'!$Q$2:$Q$101,0),"")</f>
        <v/>
      </c>
    </row>
    <row r="124">
      <c r="A124" s="9">
        <f>IFERROR(IF($M124="","",INDEX('Load Plan'!$F$2:$F$101,$M124)),"")</f>
        <v/>
      </c>
      <c r="B124" s="10">
        <f>IFERROR(IF($M124="","",INDEX('Load Plan'!$A$2:$A$101,$M124)),"")</f>
        <v/>
      </c>
      <c r="C124" s="10">
        <f>IFERROR(IF($M124="","",INDEX('Load Plan'!$B$2:$B$101,$M124)),"")</f>
        <v/>
      </c>
      <c r="D124" s="10">
        <f>IFERROR(IF($M124="","",INDEX('Load Plan'!$C$2:$C$101,$M124)),"")</f>
        <v/>
      </c>
      <c r="E124" s="10">
        <f>IFERROR(IF($M124="","",INDEX('Load Plan'!$K$2:$K$101,$M124)),"")</f>
        <v/>
      </c>
      <c r="F124" s="10">
        <f>IFERROR(IF($M124="","",INDEX('Load Plan'!$J$2:$J$101,$M124)),"")</f>
        <v/>
      </c>
      <c r="G124" s="9">
        <f>IFERROR(IF($M124="","",INDEX('Load Plan'!$E$2:$E$101,$M124)),"")</f>
        <v/>
      </c>
      <c r="H124" s="9">
        <f>IFERROR(IF($M124="","",INDEX('Load Plan'!$G$2:$G$101,$M124)),"")</f>
        <v/>
      </c>
      <c r="I124" s="10">
        <f>IFERROR(IF($M124="","",INDEX('Load Plan'!$M$2:$M$101,$M124)),"")</f>
        <v/>
      </c>
      <c r="J124" s="10">
        <f>IFERROR(IF($M124="","",INDEX('Load Plan'!$N$2:$N$101,$M124)),"")</f>
        <v/>
      </c>
      <c r="K124" s="10">
        <f>IFERROR(IF($M124="","",INDEX('Load Plan'!$O$2:$O$101,$M124)),"")</f>
        <v/>
      </c>
      <c r="L124" s="10">
        <f>IFERROR(IF($M124="","",INDEX('Load Plan'!$P$2:$P$101,$M124)),"")</f>
        <v/>
      </c>
      <c r="M124" s="10">
        <f>IFERROR(MATCH(AGGREGATE(15,6,'Load Plan'!$Q$2:$Q$101/('Load Plan'!$P$2:$P$101="Reschedule Required"),ROWS($M$122:M124)),'Load Plan'!$Q$2:$Q$101,0),"")</f>
        <v/>
      </c>
    </row>
    <row r="125">
      <c r="A125" s="9">
        <f>IFERROR(IF($M125="","",INDEX('Load Plan'!$F$2:$F$101,$M125)),"")</f>
        <v/>
      </c>
      <c r="B125" s="10">
        <f>IFERROR(IF($M125="","",INDEX('Load Plan'!$A$2:$A$101,$M125)),"")</f>
        <v/>
      </c>
      <c r="C125" s="10">
        <f>IFERROR(IF($M125="","",INDEX('Load Plan'!$B$2:$B$101,$M125)),"")</f>
        <v/>
      </c>
      <c r="D125" s="10">
        <f>IFERROR(IF($M125="","",INDEX('Load Plan'!$C$2:$C$101,$M125)),"")</f>
        <v/>
      </c>
      <c r="E125" s="10">
        <f>IFERROR(IF($M125="","",INDEX('Load Plan'!$K$2:$K$101,$M125)),"")</f>
        <v/>
      </c>
      <c r="F125" s="10">
        <f>IFERROR(IF($M125="","",INDEX('Load Plan'!$J$2:$J$101,$M125)),"")</f>
        <v/>
      </c>
      <c r="G125" s="9">
        <f>IFERROR(IF($M125="","",INDEX('Load Plan'!$E$2:$E$101,$M125)),"")</f>
        <v/>
      </c>
      <c r="H125" s="9">
        <f>IFERROR(IF($M125="","",INDEX('Load Plan'!$G$2:$G$101,$M125)),"")</f>
        <v/>
      </c>
      <c r="I125" s="10">
        <f>IFERROR(IF($M125="","",INDEX('Load Plan'!$M$2:$M$101,$M125)),"")</f>
        <v/>
      </c>
      <c r="J125" s="10">
        <f>IFERROR(IF($M125="","",INDEX('Load Plan'!$N$2:$N$101,$M125)),"")</f>
        <v/>
      </c>
      <c r="K125" s="10">
        <f>IFERROR(IF($M125="","",INDEX('Load Plan'!$O$2:$O$101,$M125)),"")</f>
        <v/>
      </c>
      <c r="L125" s="10">
        <f>IFERROR(IF($M125="","",INDEX('Load Plan'!$P$2:$P$101,$M125)),"")</f>
        <v/>
      </c>
      <c r="M125" s="10">
        <f>IFERROR(MATCH(AGGREGATE(15,6,'Load Plan'!$Q$2:$Q$101/('Load Plan'!$P$2:$P$101="Reschedule Required"),ROWS($M$122:M125)),'Load Plan'!$Q$2:$Q$101,0),"")</f>
        <v/>
      </c>
    </row>
    <row r="126">
      <c r="A126" s="9">
        <f>IFERROR(IF($M126="","",INDEX('Load Plan'!$F$2:$F$101,$M126)),"")</f>
        <v/>
      </c>
      <c r="B126" s="10">
        <f>IFERROR(IF($M126="","",INDEX('Load Plan'!$A$2:$A$101,$M126)),"")</f>
        <v/>
      </c>
      <c r="C126" s="10">
        <f>IFERROR(IF($M126="","",INDEX('Load Plan'!$B$2:$B$101,$M126)),"")</f>
        <v/>
      </c>
      <c r="D126" s="10">
        <f>IFERROR(IF($M126="","",INDEX('Load Plan'!$C$2:$C$101,$M126)),"")</f>
        <v/>
      </c>
      <c r="E126" s="10">
        <f>IFERROR(IF($M126="","",INDEX('Load Plan'!$K$2:$K$101,$M126)),"")</f>
        <v/>
      </c>
      <c r="F126" s="10">
        <f>IFERROR(IF($M126="","",INDEX('Load Plan'!$J$2:$J$101,$M126)),"")</f>
        <v/>
      </c>
      <c r="G126" s="9">
        <f>IFERROR(IF($M126="","",INDEX('Load Plan'!$E$2:$E$101,$M126)),"")</f>
        <v/>
      </c>
      <c r="H126" s="9">
        <f>IFERROR(IF($M126="","",INDEX('Load Plan'!$G$2:$G$101,$M126)),"")</f>
        <v/>
      </c>
      <c r="I126" s="10">
        <f>IFERROR(IF($M126="","",INDEX('Load Plan'!$M$2:$M$101,$M126)),"")</f>
        <v/>
      </c>
      <c r="J126" s="10">
        <f>IFERROR(IF($M126="","",INDEX('Load Plan'!$N$2:$N$101,$M126)),"")</f>
        <v/>
      </c>
      <c r="K126" s="10">
        <f>IFERROR(IF($M126="","",INDEX('Load Plan'!$O$2:$O$101,$M126)),"")</f>
        <v/>
      </c>
      <c r="L126" s="10">
        <f>IFERROR(IF($M126="","",INDEX('Load Plan'!$P$2:$P$101,$M126)),"")</f>
        <v/>
      </c>
      <c r="M126" s="10">
        <f>IFERROR(MATCH(AGGREGATE(15,6,'Load Plan'!$Q$2:$Q$101/('Load Plan'!$P$2:$P$101="Reschedule Required"),ROWS($M$122:M126)),'Load Plan'!$Q$2:$Q$101,0),"")</f>
        <v/>
      </c>
    </row>
    <row r="127">
      <c r="A127" s="9">
        <f>IFERROR(IF($M127="","",INDEX('Load Plan'!$F$2:$F$101,$M127)),"")</f>
        <v/>
      </c>
      <c r="B127" s="10">
        <f>IFERROR(IF($M127="","",INDEX('Load Plan'!$A$2:$A$101,$M127)),"")</f>
        <v/>
      </c>
      <c r="C127" s="10">
        <f>IFERROR(IF($M127="","",INDEX('Load Plan'!$B$2:$B$101,$M127)),"")</f>
        <v/>
      </c>
      <c r="D127" s="10">
        <f>IFERROR(IF($M127="","",INDEX('Load Plan'!$C$2:$C$101,$M127)),"")</f>
        <v/>
      </c>
      <c r="E127" s="10">
        <f>IFERROR(IF($M127="","",INDEX('Load Plan'!$K$2:$K$101,$M127)),"")</f>
        <v/>
      </c>
      <c r="F127" s="10">
        <f>IFERROR(IF($M127="","",INDEX('Load Plan'!$J$2:$J$101,$M127)),"")</f>
        <v/>
      </c>
      <c r="G127" s="9">
        <f>IFERROR(IF($M127="","",INDEX('Load Plan'!$E$2:$E$101,$M127)),"")</f>
        <v/>
      </c>
      <c r="H127" s="9">
        <f>IFERROR(IF($M127="","",INDEX('Load Plan'!$G$2:$G$101,$M127)),"")</f>
        <v/>
      </c>
      <c r="I127" s="10">
        <f>IFERROR(IF($M127="","",INDEX('Load Plan'!$M$2:$M$101,$M127)),"")</f>
        <v/>
      </c>
      <c r="J127" s="10">
        <f>IFERROR(IF($M127="","",INDEX('Load Plan'!$N$2:$N$101,$M127)),"")</f>
        <v/>
      </c>
      <c r="K127" s="10">
        <f>IFERROR(IF($M127="","",INDEX('Load Plan'!$O$2:$O$101,$M127)),"")</f>
        <v/>
      </c>
      <c r="L127" s="10">
        <f>IFERROR(IF($M127="","",INDEX('Load Plan'!$P$2:$P$101,$M127)),"")</f>
        <v/>
      </c>
      <c r="M127" s="10">
        <f>IFERROR(MATCH(AGGREGATE(15,6,'Load Plan'!$Q$2:$Q$101/('Load Plan'!$P$2:$P$101="Reschedule Required"),ROWS($M$122:M127)),'Load Plan'!$Q$2:$Q$101,0),"")</f>
        <v/>
      </c>
    </row>
    <row r="128">
      <c r="A128" s="9">
        <f>IFERROR(IF($M128="","",INDEX('Load Plan'!$F$2:$F$101,$M128)),"")</f>
        <v/>
      </c>
      <c r="B128" s="10">
        <f>IFERROR(IF($M128="","",INDEX('Load Plan'!$A$2:$A$101,$M128)),"")</f>
        <v/>
      </c>
      <c r="C128" s="10">
        <f>IFERROR(IF($M128="","",INDEX('Load Plan'!$B$2:$B$101,$M128)),"")</f>
        <v/>
      </c>
      <c r="D128" s="10">
        <f>IFERROR(IF($M128="","",INDEX('Load Plan'!$C$2:$C$101,$M128)),"")</f>
        <v/>
      </c>
      <c r="E128" s="10">
        <f>IFERROR(IF($M128="","",INDEX('Load Plan'!$K$2:$K$101,$M128)),"")</f>
        <v/>
      </c>
      <c r="F128" s="10">
        <f>IFERROR(IF($M128="","",INDEX('Load Plan'!$J$2:$J$101,$M128)),"")</f>
        <v/>
      </c>
      <c r="G128" s="9">
        <f>IFERROR(IF($M128="","",INDEX('Load Plan'!$E$2:$E$101,$M128)),"")</f>
        <v/>
      </c>
      <c r="H128" s="9">
        <f>IFERROR(IF($M128="","",INDEX('Load Plan'!$G$2:$G$101,$M128)),"")</f>
        <v/>
      </c>
      <c r="I128" s="10">
        <f>IFERROR(IF($M128="","",INDEX('Load Plan'!$M$2:$M$101,$M128)),"")</f>
        <v/>
      </c>
      <c r="J128" s="10">
        <f>IFERROR(IF($M128="","",INDEX('Load Plan'!$N$2:$N$101,$M128)),"")</f>
        <v/>
      </c>
      <c r="K128" s="10">
        <f>IFERROR(IF($M128="","",INDEX('Load Plan'!$O$2:$O$101,$M128)),"")</f>
        <v/>
      </c>
      <c r="L128" s="10">
        <f>IFERROR(IF($M128="","",INDEX('Load Plan'!$P$2:$P$101,$M128)),"")</f>
        <v/>
      </c>
      <c r="M128" s="10">
        <f>IFERROR(MATCH(AGGREGATE(15,6,'Load Plan'!$Q$2:$Q$101/('Load Plan'!$P$2:$P$101="Reschedule Required"),ROWS($M$122:M128)),'Load Plan'!$Q$2:$Q$101,0),"")</f>
        <v/>
      </c>
    </row>
    <row r="129">
      <c r="A129" s="9">
        <f>IFERROR(IF($M129="","",INDEX('Load Plan'!$F$2:$F$101,$M129)),"")</f>
        <v/>
      </c>
      <c r="B129" s="10">
        <f>IFERROR(IF($M129="","",INDEX('Load Plan'!$A$2:$A$101,$M129)),"")</f>
        <v/>
      </c>
      <c r="C129" s="10">
        <f>IFERROR(IF($M129="","",INDEX('Load Plan'!$B$2:$B$101,$M129)),"")</f>
        <v/>
      </c>
      <c r="D129" s="10">
        <f>IFERROR(IF($M129="","",INDEX('Load Plan'!$C$2:$C$101,$M129)),"")</f>
        <v/>
      </c>
      <c r="E129" s="10">
        <f>IFERROR(IF($M129="","",INDEX('Load Plan'!$K$2:$K$101,$M129)),"")</f>
        <v/>
      </c>
      <c r="F129" s="10">
        <f>IFERROR(IF($M129="","",INDEX('Load Plan'!$J$2:$J$101,$M129)),"")</f>
        <v/>
      </c>
      <c r="G129" s="9">
        <f>IFERROR(IF($M129="","",INDEX('Load Plan'!$E$2:$E$101,$M129)),"")</f>
        <v/>
      </c>
      <c r="H129" s="9">
        <f>IFERROR(IF($M129="","",INDEX('Load Plan'!$G$2:$G$101,$M129)),"")</f>
        <v/>
      </c>
      <c r="I129" s="10">
        <f>IFERROR(IF($M129="","",INDEX('Load Plan'!$M$2:$M$101,$M129)),"")</f>
        <v/>
      </c>
      <c r="J129" s="10">
        <f>IFERROR(IF($M129="","",INDEX('Load Plan'!$N$2:$N$101,$M129)),"")</f>
        <v/>
      </c>
      <c r="K129" s="10">
        <f>IFERROR(IF($M129="","",INDEX('Load Plan'!$O$2:$O$101,$M129)),"")</f>
        <v/>
      </c>
      <c r="L129" s="10">
        <f>IFERROR(IF($M129="","",INDEX('Load Plan'!$P$2:$P$101,$M129)),"")</f>
        <v/>
      </c>
      <c r="M129" s="10">
        <f>IFERROR(MATCH(AGGREGATE(15,6,'Load Plan'!$Q$2:$Q$101/('Load Plan'!$P$2:$P$101="Reschedule Required"),ROWS($M$122:M129)),'Load Plan'!$Q$2:$Q$101,0),"")</f>
        <v/>
      </c>
    </row>
    <row r="130">
      <c r="A130" s="9">
        <f>IFERROR(IF($M130="","",INDEX('Load Plan'!$F$2:$F$101,$M130)),"")</f>
        <v/>
      </c>
      <c r="B130" s="10">
        <f>IFERROR(IF($M130="","",INDEX('Load Plan'!$A$2:$A$101,$M130)),"")</f>
        <v/>
      </c>
      <c r="C130" s="10">
        <f>IFERROR(IF($M130="","",INDEX('Load Plan'!$B$2:$B$101,$M130)),"")</f>
        <v/>
      </c>
      <c r="D130" s="10">
        <f>IFERROR(IF($M130="","",INDEX('Load Plan'!$C$2:$C$101,$M130)),"")</f>
        <v/>
      </c>
      <c r="E130" s="10">
        <f>IFERROR(IF($M130="","",INDEX('Load Plan'!$K$2:$K$101,$M130)),"")</f>
        <v/>
      </c>
      <c r="F130" s="10">
        <f>IFERROR(IF($M130="","",INDEX('Load Plan'!$J$2:$J$101,$M130)),"")</f>
        <v/>
      </c>
      <c r="G130" s="9">
        <f>IFERROR(IF($M130="","",INDEX('Load Plan'!$E$2:$E$101,$M130)),"")</f>
        <v/>
      </c>
      <c r="H130" s="9">
        <f>IFERROR(IF($M130="","",INDEX('Load Plan'!$G$2:$G$101,$M130)),"")</f>
        <v/>
      </c>
      <c r="I130" s="10">
        <f>IFERROR(IF($M130="","",INDEX('Load Plan'!$M$2:$M$101,$M130)),"")</f>
        <v/>
      </c>
      <c r="J130" s="10">
        <f>IFERROR(IF($M130="","",INDEX('Load Plan'!$N$2:$N$101,$M130)),"")</f>
        <v/>
      </c>
      <c r="K130" s="10">
        <f>IFERROR(IF($M130="","",INDEX('Load Plan'!$O$2:$O$101,$M130)),"")</f>
        <v/>
      </c>
      <c r="L130" s="10">
        <f>IFERROR(IF($M130="","",INDEX('Load Plan'!$P$2:$P$101,$M130)),"")</f>
        <v/>
      </c>
      <c r="M130" s="10">
        <f>IFERROR(MATCH(AGGREGATE(15,6,'Load Plan'!$Q$2:$Q$101/('Load Plan'!$P$2:$P$101="Reschedule Required"),ROWS($M$122:M130)),'Load Plan'!$Q$2:$Q$101,0),"")</f>
        <v/>
      </c>
    </row>
    <row r="131">
      <c r="A131" s="9">
        <f>IFERROR(IF($M131="","",INDEX('Load Plan'!$F$2:$F$101,$M131)),"")</f>
        <v/>
      </c>
      <c r="B131" s="10">
        <f>IFERROR(IF($M131="","",INDEX('Load Plan'!$A$2:$A$101,$M131)),"")</f>
        <v/>
      </c>
      <c r="C131" s="10">
        <f>IFERROR(IF($M131="","",INDEX('Load Plan'!$B$2:$B$101,$M131)),"")</f>
        <v/>
      </c>
      <c r="D131" s="10">
        <f>IFERROR(IF($M131="","",INDEX('Load Plan'!$C$2:$C$101,$M131)),"")</f>
        <v/>
      </c>
      <c r="E131" s="10">
        <f>IFERROR(IF($M131="","",INDEX('Load Plan'!$K$2:$K$101,$M131)),"")</f>
        <v/>
      </c>
      <c r="F131" s="10">
        <f>IFERROR(IF($M131="","",INDEX('Load Plan'!$J$2:$J$101,$M131)),"")</f>
        <v/>
      </c>
      <c r="G131" s="9">
        <f>IFERROR(IF($M131="","",INDEX('Load Plan'!$E$2:$E$101,$M131)),"")</f>
        <v/>
      </c>
      <c r="H131" s="9">
        <f>IFERROR(IF($M131="","",INDEX('Load Plan'!$G$2:$G$101,$M131)),"")</f>
        <v/>
      </c>
      <c r="I131" s="10">
        <f>IFERROR(IF($M131="","",INDEX('Load Plan'!$M$2:$M$101,$M131)),"")</f>
        <v/>
      </c>
      <c r="J131" s="10">
        <f>IFERROR(IF($M131="","",INDEX('Load Plan'!$N$2:$N$101,$M131)),"")</f>
        <v/>
      </c>
      <c r="K131" s="10">
        <f>IFERROR(IF($M131="","",INDEX('Load Plan'!$O$2:$O$101,$M131)),"")</f>
        <v/>
      </c>
      <c r="L131" s="10">
        <f>IFERROR(IF($M131="","",INDEX('Load Plan'!$P$2:$P$101,$M131)),"")</f>
        <v/>
      </c>
      <c r="M131" s="10">
        <f>IFERROR(MATCH(AGGREGATE(15,6,'Load Plan'!$Q$2:$Q$101/('Load Plan'!$P$2:$P$101="Reschedule Required"),ROWS($M$122:M131)),'Load Plan'!$Q$2:$Q$101,0),"")</f>
        <v/>
      </c>
    </row>
    <row r="132">
      <c r="A132" s="9">
        <f>IFERROR(IF($M132="","",INDEX('Load Plan'!$F$2:$F$101,$M132)),"")</f>
        <v/>
      </c>
      <c r="B132" s="10">
        <f>IFERROR(IF($M132="","",INDEX('Load Plan'!$A$2:$A$101,$M132)),"")</f>
        <v/>
      </c>
      <c r="C132" s="10">
        <f>IFERROR(IF($M132="","",INDEX('Load Plan'!$B$2:$B$101,$M132)),"")</f>
        <v/>
      </c>
      <c r="D132" s="10">
        <f>IFERROR(IF($M132="","",INDEX('Load Plan'!$C$2:$C$101,$M132)),"")</f>
        <v/>
      </c>
      <c r="E132" s="10">
        <f>IFERROR(IF($M132="","",INDEX('Load Plan'!$K$2:$K$101,$M132)),"")</f>
        <v/>
      </c>
      <c r="F132" s="10">
        <f>IFERROR(IF($M132="","",INDEX('Load Plan'!$J$2:$J$101,$M132)),"")</f>
        <v/>
      </c>
      <c r="G132" s="9">
        <f>IFERROR(IF($M132="","",INDEX('Load Plan'!$E$2:$E$101,$M132)),"")</f>
        <v/>
      </c>
      <c r="H132" s="9">
        <f>IFERROR(IF($M132="","",INDEX('Load Plan'!$G$2:$G$101,$M132)),"")</f>
        <v/>
      </c>
      <c r="I132" s="10">
        <f>IFERROR(IF($M132="","",INDEX('Load Plan'!$M$2:$M$101,$M132)),"")</f>
        <v/>
      </c>
      <c r="J132" s="10">
        <f>IFERROR(IF($M132="","",INDEX('Load Plan'!$N$2:$N$101,$M132)),"")</f>
        <v/>
      </c>
      <c r="K132" s="10">
        <f>IFERROR(IF($M132="","",INDEX('Load Plan'!$O$2:$O$101,$M132)),"")</f>
        <v/>
      </c>
      <c r="L132" s="10">
        <f>IFERROR(IF($M132="","",INDEX('Load Plan'!$P$2:$P$101,$M132)),"")</f>
        <v/>
      </c>
      <c r="M132" s="10">
        <f>IFERROR(MATCH(AGGREGATE(15,6,'Load Plan'!$Q$2:$Q$101/('Load Plan'!$P$2:$P$101="Reschedule Required"),ROWS($M$122:M132)),'Load Plan'!$Q$2:$Q$101,0),"")</f>
        <v/>
      </c>
    </row>
    <row r="133">
      <c r="A133" s="9">
        <f>IFERROR(IF($M133="","",INDEX('Load Plan'!$F$2:$F$101,$M133)),"")</f>
        <v/>
      </c>
      <c r="B133" s="10">
        <f>IFERROR(IF($M133="","",INDEX('Load Plan'!$A$2:$A$101,$M133)),"")</f>
        <v/>
      </c>
      <c r="C133" s="10">
        <f>IFERROR(IF($M133="","",INDEX('Load Plan'!$B$2:$B$101,$M133)),"")</f>
        <v/>
      </c>
      <c r="D133" s="10">
        <f>IFERROR(IF($M133="","",INDEX('Load Plan'!$C$2:$C$101,$M133)),"")</f>
        <v/>
      </c>
      <c r="E133" s="10">
        <f>IFERROR(IF($M133="","",INDEX('Load Plan'!$K$2:$K$101,$M133)),"")</f>
        <v/>
      </c>
      <c r="F133" s="10">
        <f>IFERROR(IF($M133="","",INDEX('Load Plan'!$J$2:$J$101,$M133)),"")</f>
        <v/>
      </c>
      <c r="G133" s="9">
        <f>IFERROR(IF($M133="","",INDEX('Load Plan'!$E$2:$E$101,$M133)),"")</f>
        <v/>
      </c>
      <c r="H133" s="9">
        <f>IFERROR(IF($M133="","",INDEX('Load Plan'!$G$2:$G$101,$M133)),"")</f>
        <v/>
      </c>
      <c r="I133" s="10">
        <f>IFERROR(IF($M133="","",INDEX('Load Plan'!$M$2:$M$101,$M133)),"")</f>
        <v/>
      </c>
      <c r="J133" s="10">
        <f>IFERROR(IF($M133="","",INDEX('Load Plan'!$N$2:$N$101,$M133)),"")</f>
        <v/>
      </c>
      <c r="K133" s="10">
        <f>IFERROR(IF($M133="","",INDEX('Load Plan'!$O$2:$O$101,$M133)),"")</f>
        <v/>
      </c>
      <c r="L133" s="10">
        <f>IFERROR(IF($M133="","",INDEX('Load Plan'!$P$2:$P$101,$M133)),"")</f>
        <v/>
      </c>
      <c r="M133" s="10">
        <f>IFERROR(MATCH(AGGREGATE(15,6,'Load Plan'!$Q$2:$Q$101/('Load Plan'!$P$2:$P$101="Reschedule Required"),ROWS($M$122:M133)),'Load Plan'!$Q$2:$Q$101,0),"")</f>
        <v/>
      </c>
    </row>
    <row r="134">
      <c r="A134" s="9">
        <f>IFERROR(IF($M134="","",INDEX('Load Plan'!$F$2:$F$101,$M134)),"")</f>
        <v/>
      </c>
      <c r="B134" s="10">
        <f>IFERROR(IF($M134="","",INDEX('Load Plan'!$A$2:$A$101,$M134)),"")</f>
        <v/>
      </c>
      <c r="C134" s="10">
        <f>IFERROR(IF($M134="","",INDEX('Load Plan'!$B$2:$B$101,$M134)),"")</f>
        <v/>
      </c>
      <c r="D134" s="10">
        <f>IFERROR(IF($M134="","",INDEX('Load Plan'!$C$2:$C$101,$M134)),"")</f>
        <v/>
      </c>
      <c r="E134" s="10">
        <f>IFERROR(IF($M134="","",INDEX('Load Plan'!$K$2:$K$101,$M134)),"")</f>
        <v/>
      </c>
      <c r="F134" s="10">
        <f>IFERROR(IF($M134="","",INDEX('Load Plan'!$J$2:$J$101,$M134)),"")</f>
        <v/>
      </c>
      <c r="G134" s="9">
        <f>IFERROR(IF($M134="","",INDEX('Load Plan'!$E$2:$E$101,$M134)),"")</f>
        <v/>
      </c>
      <c r="H134" s="9">
        <f>IFERROR(IF($M134="","",INDEX('Load Plan'!$G$2:$G$101,$M134)),"")</f>
        <v/>
      </c>
      <c r="I134" s="10">
        <f>IFERROR(IF($M134="","",INDEX('Load Plan'!$M$2:$M$101,$M134)),"")</f>
        <v/>
      </c>
      <c r="J134" s="10">
        <f>IFERROR(IF($M134="","",INDEX('Load Plan'!$N$2:$N$101,$M134)),"")</f>
        <v/>
      </c>
      <c r="K134" s="10">
        <f>IFERROR(IF($M134="","",INDEX('Load Plan'!$O$2:$O$101,$M134)),"")</f>
        <v/>
      </c>
      <c r="L134" s="10">
        <f>IFERROR(IF($M134="","",INDEX('Load Plan'!$P$2:$P$101,$M134)),"")</f>
        <v/>
      </c>
      <c r="M134" s="10">
        <f>IFERROR(MATCH(AGGREGATE(15,6,'Load Plan'!$Q$2:$Q$101/('Load Plan'!$P$2:$P$101="Reschedule Required"),ROWS($M$122:M134)),'Load Plan'!$Q$2:$Q$101,0),"")</f>
        <v/>
      </c>
    </row>
    <row r="135">
      <c r="A135" s="9">
        <f>IFERROR(IF($M135="","",INDEX('Load Plan'!$F$2:$F$101,$M135)),"")</f>
        <v/>
      </c>
      <c r="B135" s="10">
        <f>IFERROR(IF($M135="","",INDEX('Load Plan'!$A$2:$A$101,$M135)),"")</f>
        <v/>
      </c>
      <c r="C135" s="10">
        <f>IFERROR(IF($M135="","",INDEX('Load Plan'!$B$2:$B$101,$M135)),"")</f>
        <v/>
      </c>
      <c r="D135" s="10">
        <f>IFERROR(IF($M135="","",INDEX('Load Plan'!$C$2:$C$101,$M135)),"")</f>
        <v/>
      </c>
      <c r="E135" s="10">
        <f>IFERROR(IF($M135="","",INDEX('Load Plan'!$K$2:$K$101,$M135)),"")</f>
        <v/>
      </c>
      <c r="F135" s="10">
        <f>IFERROR(IF($M135="","",INDEX('Load Plan'!$J$2:$J$101,$M135)),"")</f>
        <v/>
      </c>
      <c r="G135" s="9">
        <f>IFERROR(IF($M135="","",INDEX('Load Plan'!$E$2:$E$101,$M135)),"")</f>
        <v/>
      </c>
      <c r="H135" s="9">
        <f>IFERROR(IF($M135="","",INDEX('Load Plan'!$G$2:$G$101,$M135)),"")</f>
        <v/>
      </c>
      <c r="I135" s="10">
        <f>IFERROR(IF($M135="","",INDEX('Load Plan'!$M$2:$M$101,$M135)),"")</f>
        <v/>
      </c>
      <c r="J135" s="10">
        <f>IFERROR(IF($M135="","",INDEX('Load Plan'!$N$2:$N$101,$M135)),"")</f>
        <v/>
      </c>
      <c r="K135" s="10">
        <f>IFERROR(IF($M135="","",INDEX('Load Plan'!$O$2:$O$101,$M135)),"")</f>
        <v/>
      </c>
      <c r="L135" s="10">
        <f>IFERROR(IF($M135="","",INDEX('Load Plan'!$P$2:$P$101,$M135)),"")</f>
        <v/>
      </c>
      <c r="M135" s="10">
        <f>IFERROR(MATCH(AGGREGATE(15,6,'Load Plan'!$Q$2:$Q$101/('Load Plan'!$P$2:$P$101="Reschedule Required"),ROWS($M$122:M135)),'Load Plan'!$Q$2:$Q$101,0),"")</f>
        <v/>
      </c>
    </row>
    <row r="136">
      <c r="A136" s="9">
        <f>IFERROR(IF($M136="","",INDEX('Load Plan'!$F$2:$F$101,$M136)),"")</f>
        <v/>
      </c>
      <c r="B136" s="10">
        <f>IFERROR(IF($M136="","",INDEX('Load Plan'!$A$2:$A$101,$M136)),"")</f>
        <v/>
      </c>
      <c r="C136" s="10">
        <f>IFERROR(IF($M136="","",INDEX('Load Plan'!$B$2:$B$101,$M136)),"")</f>
        <v/>
      </c>
      <c r="D136" s="10">
        <f>IFERROR(IF($M136="","",INDEX('Load Plan'!$C$2:$C$101,$M136)),"")</f>
        <v/>
      </c>
      <c r="E136" s="10">
        <f>IFERROR(IF($M136="","",INDEX('Load Plan'!$K$2:$K$101,$M136)),"")</f>
        <v/>
      </c>
      <c r="F136" s="10">
        <f>IFERROR(IF($M136="","",INDEX('Load Plan'!$J$2:$J$101,$M136)),"")</f>
        <v/>
      </c>
      <c r="G136" s="9">
        <f>IFERROR(IF($M136="","",INDEX('Load Plan'!$E$2:$E$101,$M136)),"")</f>
        <v/>
      </c>
      <c r="H136" s="9">
        <f>IFERROR(IF($M136="","",INDEX('Load Plan'!$G$2:$G$101,$M136)),"")</f>
        <v/>
      </c>
      <c r="I136" s="10">
        <f>IFERROR(IF($M136="","",INDEX('Load Plan'!$M$2:$M$101,$M136)),"")</f>
        <v/>
      </c>
      <c r="J136" s="10">
        <f>IFERROR(IF($M136="","",INDEX('Load Plan'!$N$2:$N$101,$M136)),"")</f>
        <v/>
      </c>
      <c r="K136" s="10">
        <f>IFERROR(IF($M136="","",INDEX('Load Plan'!$O$2:$O$101,$M136)),"")</f>
        <v/>
      </c>
      <c r="L136" s="10">
        <f>IFERROR(IF($M136="","",INDEX('Load Plan'!$P$2:$P$101,$M136)),"")</f>
        <v/>
      </c>
      <c r="M136" s="10">
        <f>IFERROR(MATCH(AGGREGATE(15,6,'Load Plan'!$Q$2:$Q$101/('Load Plan'!$P$2:$P$101="Reschedule Required"),ROWS($M$122:M136)),'Load Plan'!$Q$2:$Q$101,0),"")</f>
        <v/>
      </c>
    </row>
    <row r="137">
      <c r="A137" s="9">
        <f>IFERROR(IF($M137="","",INDEX('Load Plan'!$F$2:$F$101,$M137)),"")</f>
        <v/>
      </c>
      <c r="B137" s="10">
        <f>IFERROR(IF($M137="","",INDEX('Load Plan'!$A$2:$A$101,$M137)),"")</f>
        <v/>
      </c>
      <c r="C137" s="10">
        <f>IFERROR(IF($M137="","",INDEX('Load Plan'!$B$2:$B$101,$M137)),"")</f>
        <v/>
      </c>
      <c r="D137" s="10">
        <f>IFERROR(IF($M137="","",INDEX('Load Plan'!$C$2:$C$101,$M137)),"")</f>
        <v/>
      </c>
      <c r="E137" s="10">
        <f>IFERROR(IF($M137="","",INDEX('Load Plan'!$K$2:$K$101,$M137)),"")</f>
        <v/>
      </c>
      <c r="F137" s="10">
        <f>IFERROR(IF($M137="","",INDEX('Load Plan'!$J$2:$J$101,$M137)),"")</f>
        <v/>
      </c>
      <c r="G137" s="9">
        <f>IFERROR(IF($M137="","",INDEX('Load Plan'!$E$2:$E$101,$M137)),"")</f>
        <v/>
      </c>
      <c r="H137" s="9">
        <f>IFERROR(IF($M137="","",INDEX('Load Plan'!$G$2:$G$101,$M137)),"")</f>
        <v/>
      </c>
      <c r="I137" s="10">
        <f>IFERROR(IF($M137="","",INDEX('Load Plan'!$M$2:$M$101,$M137)),"")</f>
        <v/>
      </c>
      <c r="J137" s="10">
        <f>IFERROR(IF($M137="","",INDEX('Load Plan'!$N$2:$N$101,$M137)),"")</f>
        <v/>
      </c>
      <c r="K137" s="10">
        <f>IFERROR(IF($M137="","",INDEX('Load Plan'!$O$2:$O$101,$M137)),"")</f>
        <v/>
      </c>
      <c r="L137" s="10">
        <f>IFERROR(IF($M137="","",INDEX('Load Plan'!$P$2:$P$101,$M137)),"")</f>
        <v/>
      </c>
      <c r="M137" s="10">
        <f>IFERROR(MATCH(AGGREGATE(15,6,'Load Plan'!$Q$2:$Q$101/('Load Plan'!$P$2:$P$101="Reschedule Required"),ROWS($M$122:M137)),'Load Plan'!$Q$2:$Q$101,0),"")</f>
        <v/>
      </c>
    </row>
    <row r="138">
      <c r="A138" s="9">
        <f>IFERROR(IF($M138="","",INDEX('Load Plan'!$F$2:$F$101,$M138)),"")</f>
        <v/>
      </c>
      <c r="B138" s="10">
        <f>IFERROR(IF($M138="","",INDEX('Load Plan'!$A$2:$A$101,$M138)),"")</f>
        <v/>
      </c>
      <c r="C138" s="10">
        <f>IFERROR(IF($M138="","",INDEX('Load Plan'!$B$2:$B$101,$M138)),"")</f>
        <v/>
      </c>
      <c r="D138" s="10">
        <f>IFERROR(IF($M138="","",INDEX('Load Plan'!$C$2:$C$101,$M138)),"")</f>
        <v/>
      </c>
      <c r="E138" s="10">
        <f>IFERROR(IF($M138="","",INDEX('Load Plan'!$K$2:$K$101,$M138)),"")</f>
        <v/>
      </c>
      <c r="F138" s="10">
        <f>IFERROR(IF($M138="","",INDEX('Load Plan'!$J$2:$J$101,$M138)),"")</f>
        <v/>
      </c>
      <c r="G138" s="9">
        <f>IFERROR(IF($M138="","",INDEX('Load Plan'!$E$2:$E$101,$M138)),"")</f>
        <v/>
      </c>
      <c r="H138" s="9">
        <f>IFERROR(IF($M138="","",INDEX('Load Plan'!$G$2:$G$101,$M138)),"")</f>
        <v/>
      </c>
      <c r="I138" s="10">
        <f>IFERROR(IF($M138="","",INDEX('Load Plan'!$M$2:$M$101,$M138)),"")</f>
        <v/>
      </c>
      <c r="J138" s="10">
        <f>IFERROR(IF($M138="","",INDEX('Load Plan'!$N$2:$N$101,$M138)),"")</f>
        <v/>
      </c>
      <c r="K138" s="10">
        <f>IFERROR(IF($M138="","",INDEX('Load Plan'!$O$2:$O$101,$M138)),"")</f>
        <v/>
      </c>
      <c r="L138" s="10">
        <f>IFERROR(IF($M138="","",INDEX('Load Plan'!$P$2:$P$101,$M138)),"")</f>
        <v/>
      </c>
      <c r="M138" s="10">
        <f>IFERROR(MATCH(AGGREGATE(15,6,'Load Plan'!$Q$2:$Q$101/('Load Plan'!$P$2:$P$101="Reschedule Required"),ROWS($M$122:M138)),'Load Plan'!$Q$2:$Q$101,0),"")</f>
        <v/>
      </c>
    </row>
    <row r="139">
      <c r="A139" s="9">
        <f>IFERROR(IF($M139="","",INDEX('Load Plan'!$F$2:$F$101,$M139)),"")</f>
        <v/>
      </c>
      <c r="B139" s="10">
        <f>IFERROR(IF($M139="","",INDEX('Load Plan'!$A$2:$A$101,$M139)),"")</f>
        <v/>
      </c>
      <c r="C139" s="10">
        <f>IFERROR(IF($M139="","",INDEX('Load Plan'!$B$2:$B$101,$M139)),"")</f>
        <v/>
      </c>
      <c r="D139" s="10">
        <f>IFERROR(IF($M139="","",INDEX('Load Plan'!$C$2:$C$101,$M139)),"")</f>
        <v/>
      </c>
      <c r="E139" s="10">
        <f>IFERROR(IF($M139="","",INDEX('Load Plan'!$K$2:$K$101,$M139)),"")</f>
        <v/>
      </c>
      <c r="F139" s="10">
        <f>IFERROR(IF($M139="","",INDEX('Load Plan'!$J$2:$J$101,$M139)),"")</f>
        <v/>
      </c>
      <c r="G139" s="9">
        <f>IFERROR(IF($M139="","",INDEX('Load Plan'!$E$2:$E$101,$M139)),"")</f>
        <v/>
      </c>
      <c r="H139" s="9">
        <f>IFERROR(IF($M139="","",INDEX('Load Plan'!$G$2:$G$101,$M139)),"")</f>
        <v/>
      </c>
      <c r="I139" s="10">
        <f>IFERROR(IF($M139="","",INDEX('Load Plan'!$M$2:$M$101,$M139)),"")</f>
        <v/>
      </c>
      <c r="J139" s="10">
        <f>IFERROR(IF($M139="","",INDEX('Load Plan'!$N$2:$N$101,$M139)),"")</f>
        <v/>
      </c>
      <c r="K139" s="10">
        <f>IFERROR(IF($M139="","",INDEX('Load Plan'!$O$2:$O$101,$M139)),"")</f>
        <v/>
      </c>
      <c r="L139" s="10">
        <f>IFERROR(IF($M139="","",INDEX('Load Plan'!$P$2:$P$101,$M139)),"")</f>
        <v/>
      </c>
      <c r="M139" s="10">
        <f>IFERROR(MATCH(AGGREGATE(15,6,'Load Plan'!$Q$2:$Q$101/('Load Plan'!$P$2:$P$101="Reschedule Required"),ROWS($M$122:M139)),'Load Plan'!$Q$2:$Q$101,0),"")</f>
        <v/>
      </c>
    </row>
    <row r="140">
      <c r="A140" s="9">
        <f>IFERROR(IF($M140="","",INDEX('Load Plan'!$F$2:$F$101,$M140)),"")</f>
        <v/>
      </c>
      <c r="B140" s="10">
        <f>IFERROR(IF($M140="","",INDEX('Load Plan'!$A$2:$A$101,$M140)),"")</f>
        <v/>
      </c>
      <c r="C140" s="10">
        <f>IFERROR(IF($M140="","",INDEX('Load Plan'!$B$2:$B$101,$M140)),"")</f>
        <v/>
      </c>
      <c r="D140" s="10">
        <f>IFERROR(IF($M140="","",INDEX('Load Plan'!$C$2:$C$101,$M140)),"")</f>
        <v/>
      </c>
      <c r="E140" s="10">
        <f>IFERROR(IF($M140="","",INDEX('Load Plan'!$K$2:$K$101,$M140)),"")</f>
        <v/>
      </c>
      <c r="F140" s="10">
        <f>IFERROR(IF($M140="","",INDEX('Load Plan'!$J$2:$J$101,$M140)),"")</f>
        <v/>
      </c>
      <c r="G140" s="9">
        <f>IFERROR(IF($M140="","",INDEX('Load Plan'!$E$2:$E$101,$M140)),"")</f>
        <v/>
      </c>
      <c r="H140" s="9">
        <f>IFERROR(IF($M140="","",INDEX('Load Plan'!$G$2:$G$101,$M140)),"")</f>
        <v/>
      </c>
      <c r="I140" s="10">
        <f>IFERROR(IF($M140="","",INDEX('Load Plan'!$M$2:$M$101,$M140)),"")</f>
        <v/>
      </c>
      <c r="J140" s="10">
        <f>IFERROR(IF($M140="","",INDEX('Load Plan'!$N$2:$N$101,$M140)),"")</f>
        <v/>
      </c>
      <c r="K140" s="10">
        <f>IFERROR(IF($M140="","",INDEX('Load Plan'!$O$2:$O$101,$M140)),"")</f>
        <v/>
      </c>
      <c r="L140" s="10">
        <f>IFERROR(IF($M140="","",INDEX('Load Plan'!$P$2:$P$101,$M140)),"")</f>
        <v/>
      </c>
      <c r="M140" s="10">
        <f>IFERROR(MATCH(AGGREGATE(15,6,'Load Plan'!$Q$2:$Q$101/('Load Plan'!$P$2:$P$101="Reschedule Required"),ROWS($M$122:M140)),'Load Plan'!$Q$2:$Q$101,0),"")</f>
        <v/>
      </c>
    </row>
    <row r="141">
      <c r="A141" s="9">
        <f>IFERROR(IF($M141="","",INDEX('Load Plan'!$F$2:$F$101,$M141)),"")</f>
        <v/>
      </c>
      <c r="B141" s="10">
        <f>IFERROR(IF($M141="","",INDEX('Load Plan'!$A$2:$A$101,$M141)),"")</f>
        <v/>
      </c>
      <c r="C141" s="10">
        <f>IFERROR(IF($M141="","",INDEX('Load Plan'!$B$2:$B$101,$M141)),"")</f>
        <v/>
      </c>
      <c r="D141" s="10">
        <f>IFERROR(IF($M141="","",INDEX('Load Plan'!$C$2:$C$101,$M141)),"")</f>
        <v/>
      </c>
      <c r="E141" s="10">
        <f>IFERROR(IF($M141="","",INDEX('Load Plan'!$K$2:$K$101,$M141)),"")</f>
        <v/>
      </c>
      <c r="F141" s="10">
        <f>IFERROR(IF($M141="","",INDEX('Load Plan'!$J$2:$J$101,$M141)),"")</f>
        <v/>
      </c>
      <c r="G141" s="9">
        <f>IFERROR(IF($M141="","",INDEX('Load Plan'!$E$2:$E$101,$M141)),"")</f>
        <v/>
      </c>
      <c r="H141" s="9">
        <f>IFERROR(IF($M141="","",INDEX('Load Plan'!$G$2:$G$101,$M141)),"")</f>
        <v/>
      </c>
      <c r="I141" s="10">
        <f>IFERROR(IF($M141="","",INDEX('Load Plan'!$M$2:$M$101,$M141)),"")</f>
        <v/>
      </c>
      <c r="J141" s="10">
        <f>IFERROR(IF($M141="","",INDEX('Load Plan'!$N$2:$N$101,$M141)),"")</f>
        <v/>
      </c>
      <c r="K141" s="10">
        <f>IFERROR(IF($M141="","",INDEX('Load Plan'!$O$2:$O$101,$M141)),"")</f>
        <v/>
      </c>
      <c r="L141" s="10">
        <f>IFERROR(IF($M141="","",INDEX('Load Plan'!$P$2:$P$101,$M141)),"")</f>
        <v/>
      </c>
      <c r="M141" s="10">
        <f>IFERROR(MATCH(AGGREGATE(15,6,'Load Plan'!$Q$2:$Q$101/('Load Plan'!$P$2:$P$101="Reschedule Required"),ROWS($M$122:M141)),'Load Plan'!$Q$2:$Q$101,0),"")</f>
        <v/>
      </c>
    </row>
    <row r="142">
      <c r="A142" s="9">
        <f>IFERROR(IF($M142="","",INDEX('Load Plan'!$F$2:$F$101,$M142)),"")</f>
        <v/>
      </c>
      <c r="B142" s="10">
        <f>IFERROR(IF($M142="","",INDEX('Load Plan'!$A$2:$A$101,$M142)),"")</f>
        <v/>
      </c>
      <c r="C142" s="10">
        <f>IFERROR(IF($M142="","",INDEX('Load Plan'!$B$2:$B$101,$M142)),"")</f>
        <v/>
      </c>
      <c r="D142" s="10">
        <f>IFERROR(IF($M142="","",INDEX('Load Plan'!$C$2:$C$101,$M142)),"")</f>
        <v/>
      </c>
      <c r="E142" s="10">
        <f>IFERROR(IF($M142="","",INDEX('Load Plan'!$K$2:$K$101,$M142)),"")</f>
        <v/>
      </c>
      <c r="F142" s="10">
        <f>IFERROR(IF($M142="","",INDEX('Load Plan'!$J$2:$J$101,$M142)),"")</f>
        <v/>
      </c>
      <c r="G142" s="9">
        <f>IFERROR(IF($M142="","",INDEX('Load Plan'!$E$2:$E$101,$M142)),"")</f>
        <v/>
      </c>
      <c r="H142" s="9">
        <f>IFERROR(IF($M142="","",INDEX('Load Plan'!$G$2:$G$101,$M142)),"")</f>
        <v/>
      </c>
      <c r="I142" s="10">
        <f>IFERROR(IF($M142="","",INDEX('Load Plan'!$M$2:$M$101,$M142)),"")</f>
        <v/>
      </c>
      <c r="J142" s="10">
        <f>IFERROR(IF($M142="","",INDEX('Load Plan'!$N$2:$N$101,$M142)),"")</f>
        <v/>
      </c>
      <c r="K142" s="10">
        <f>IFERROR(IF($M142="","",INDEX('Load Plan'!$O$2:$O$101,$M142)),"")</f>
        <v/>
      </c>
      <c r="L142" s="10">
        <f>IFERROR(IF($M142="","",INDEX('Load Plan'!$P$2:$P$101,$M142)),"")</f>
        <v/>
      </c>
      <c r="M142" s="10">
        <f>IFERROR(MATCH(AGGREGATE(15,6,'Load Plan'!$Q$2:$Q$101/('Load Plan'!$P$2:$P$101="Reschedule Required"),ROWS($M$122:M142)),'Load Plan'!$Q$2:$Q$101,0),"")</f>
        <v/>
      </c>
    </row>
    <row r="143">
      <c r="A143" s="9">
        <f>IFERROR(IF($M143="","",INDEX('Load Plan'!$F$2:$F$101,$M143)),"")</f>
        <v/>
      </c>
      <c r="B143" s="10">
        <f>IFERROR(IF($M143="","",INDEX('Load Plan'!$A$2:$A$101,$M143)),"")</f>
        <v/>
      </c>
      <c r="C143" s="10">
        <f>IFERROR(IF($M143="","",INDEX('Load Plan'!$B$2:$B$101,$M143)),"")</f>
        <v/>
      </c>
      <c r="D143" s="10">
        <f>IFERROR(IF($M143="","",INDEX('Load Plan'!$C$2:$C$101,$M143)),"")</f>
        <v/>
      </c>
      <c r="E143" s="10">
        <f>IFERROR(IF($M143="","",INDEX('Load Plan'!$K$2:$K$101,$M143)),"")</f>
        <v/>
      </c>
      <c r="F143" s="10">
        <f>IFERROR(IF($M143="","",INDEX('Load Plan'!$J$2:$J$101,$M143)),"")</f>
        <v/>
      </c>
      <c r="G143" s="9">
        <f>IFERROR(IF($M143="","",INDEX('Load Plan'!$E$2:$E$101,$M143)),"")</f>
        <v/>
      </c>
      <c r="H143" s="9">
        <f>IFERROR(IF($M143="","",INDEX('Load Plan'!$G$2:$G$101,$M143)),"")</f>
        <v/>
      </c>
      <c r="I143" s="10">
        <f>IFERROR(IF($M143="","",INDEX('Load Plan'!$M$2:$M$101,$M143)),"")</f>
        <v/>
      </c>
      <c r="J143" s="10">
        <f>IFERROR(IF($M143="","",INDEX('Load Plan'!$N$2:$N$101,$M143)),"")</f>
        <v/>
      </c>
      <c r="K143" s="10">
        <f>IFERROR(IF($M143="","",INDEX('Load Plan'!$O$2:$O$101,$M143)),"")</f>
        <v/>
      </c>
      <c r="L143" s="10">
        <f>IFERROR(IF($M143="","",INDEX('Load Plan'!$P$2:$P$101,$M143)),"")</f>
        <v/>
      </c>
      <c r="M143" s="10">
        <f>IFERROR(MATCH(AGGREGATE(15,6,'Load Plan'!$Q$2:$Q$101/('Load Plan'!$P$2:$P$101="Reschedule Required"),ROWS($M$122:M143)),'Load Plan'!$Q$2:$Q$101,0),"")</f>
        <v/>
      </c>
    </row>
    <row r="144">
      <c r="A144" s="9">
        <f>IFERROR(IF($M144="","",INDEX('Load Plan'!$F$2:$F$101,$M144)),"")</f>
        <v/>
      </c>
      <c r="B144" s="10">
        <f>IFERROR(IF($M144="","",INDEX('Load Plan'!$A$2:$A$101,$M144)),"")</f>
        <v/>
      </c>
      <c r="C144" s="10">
        <f>IFERROR(IF($M144="","",INDEX('Load Plan'!$B$2:$B$101,$M144)),"")</f>
        <v/>
      </c>
      <c r="D144" s="10">
        <f>IFERROR(IF($M144="","",INDEX('Load Plan'!$C$2:$C$101,$M144)),"")</f>
        <v/>
      </c>
      <c r="E144" s="10">
        <f>IFERROR(IF($M144="","",INDEX('Load Plan'!$K$2:$K$101,$M144)),"")</f>
        <v/>
      </c>
      <c r="F144" s="10">
        <f>IFERROR(IF($M144="","",INDEX('Load Plan'!$J$2:$J$101,$M144)),"")</f>
        <v/>
      </c>
      <c r="G144" s="9">
        <f>IFERROR(IF($M144="","",INDEX('Load Plan'!$E$2:$E$101,$M144)),"")</f>
        <v/>
      </c>
      <c r="H144" s="9">
        <f>IFERROR(IF($M144="","",INDEX('Load Plan'!$G$2:$G$101,$M144)),"")</f>
        <v/>
      </c>
      <c r="I144" s="10">
        <f>IFERROR(IF($M144="","",INDEX('Load Plan'!$M$2:$M$101,$M144)),"")</f>
        <v/>
      </c>
      <c r="J144" s="10">
        <f>IFERROR(IF($M144="","",INDEX('Load Plan'!$N$2:$N$101,$M144)),"")</f>
        <v/>
      </c>
      <c r="K144" s="10">
        <f>IFERROR(IF($M144="","",INDEX('Load Plan'!$O$2:$O$101,$M144)),"")</f>
        <v/>
      </c>
      <c r="L144" s="10">
        <f>IFERROR(IF($M144="","",INDEX('Load Plan'!$P$2:$P$101,$M144)),"")</f>
        <v/>
      </c>
      <c r="M144" s="10">
        <f>IFERROR(MATCH(AGGREGATE(15,6,'Load Plan'!$Q$2:$Q$101/('Load Plan'!$P$2:$P$101="Reschedule Required"),ROWS($M$122:M144)),'Load Plan'!$Q$2:$Q$101,0),"")</f>
        <v/>
      </c>
    </row>
    <row r="145">
      <c r="A145" s="9">
        <f>IFERROR(IF($M145="","",INDEX('Load Plan'!$F$2:$F$101,$M145)),"")</f>
        <v/>
      </c>
      <c r="B145" s="10">
        <f>IFERROR(IF($M145="","",INDEX('Load Plan'!$A$2:$A$101,$M145)),"")</f>
        <v/>
      </c>
      <c r="C145" s="10">
        <f>IFERROR(IF($M145="","",INDEX('Load Plan'!$B$2:$B$101,$M145)),"")</f>
        <v/>
      </c>
      <c r="D145" s="10">
        <f>IFERROR(IF($M145="","",INDEX('Load Plan'!$C$2:$C$101,$M145)),"")</f>
        <v/>
      </c>
      <c r="E145" s="10">
        <f>IFERROR(IF($M145="","",INDEX('Load Plan'!$K$2:$K$101,$M145)),"")</f>
        <v/>
      </c>
      <c r="F145" s="10">
        <f>IFERROR(IF($M145="","",INDEX('Load Plan'!$J$2:$J$101,$M145)),"")</f>
        <v/>
      </c>
      <c r="G145" s="9">
        <f>IFERROR(IF($M145="","",INDEX('Load Plan'!$E$2:$E$101,$M145)),"")</f>
        <v/>
      </c>
      <c r="H145" s="9">
        <f>IFERROR(IF($M145="","",INDEX('Load Plan'!$G$2:$G$101,$M145)),"")</f>
        <v/>
      </c>
      <c r="I145" s="10">
        <f>IFERROR(IF($M145="","",INDEX('Load Plan'!$M$2:$M$101,$M145)),"")</f>
        <v/>
      </c>
      <c r="J145" s="10">
        <f>IFERROR(IF($M145="","",INDEX('Load Plan'!$N$2:$N$101,$M145)),"")</f>
        <v/>
      </c>
      <c r="K145" s="10">
        <f>IFERROR(IF($M145="","",INDEX('Load Plan'!$O$2:$O$101,$M145)),"")</f>
        <v/>
      </c>
      <c r="L145" s="10">
        <f>IFERROR(IF($M145="","",INDEX('Load Plan'!$P$2:$P$101,$M145)),"")</f>
        <v/>
      </c>
      <c r="M145" s="10">
        <f>IFERROR(MATCH(AGGREGATE(15,6,'Load Plan'!$Q$2:$Q$101/('Load Plan'!$P$2:$P$101="Reschedule Required"),ROWS($M$122:M145)),'Load Plan'!$Q$2:$Q$101,0),"")</f>
        <v/>
      </c>
    </row>
    <row r="146">
      <c r="A146" s="9">
        <f>IFERROR(IF($M146="","",INDEX('Load Plan'!$F$2:$F$101,$M146)),"")</f>
        <v/>
      </c>
      <c r="B146" s="10">
        <f>IFERROR(IF($M146="","",INDEX('Load Plan'!$A$2:$A$101,$M146)),"")</f>
        <v/>
      </c>
      <c r="C146" s="10">
        <f>IFERROR(IF($M146="","",INDEX('Load Plan'!$B$2:$B$101,$M146)),"")</f>
        <v/>
      </c>
      <c r="D146" s="10">
        <f>IFERROR(IF($M146="","",INDEX('Load Plan'!$C$2:$C$101,$M146)),"")</f>
        <v/>
      </c>
      <c r="E146" s="10">
        <f>IFERROR(IF($M146="","",INDEX('Load Plan'!$K$2:$K$101,$M146)),"")</f>
        <v/>
      </c>
      <c r="F146" s="10">
        <f>IFERROR(IF($M146="","",INDEX('Load Plan'!$J$2:$J$101,$M146)),"")</f>
        <v/>
      </c>
      <c r="G146" s="9">
        <f>IFERROR(IF($M146="","",INDEX('Load Plan'!$E$2:$E$101,$M146)),"")</f>
        <v/>
      </c>
      <c r="H146" s="9">
        <f>IFERROR(IF($M146="","",INDEX('Load Plan'!$G$2:$G$101,$M146)),"")</f>
        <v/>
      </c>
      <c r="I146" s="10">
        <f>IFERROR(IF($M146="","",INDEX('Load Plan'!$M$2:$M$101,$M146)),"")</f>
        <v/>
      </c>
      <c r="J146" s="10">
        <f>IFERROR(IF($M146="","",INDEX('Load Plan'!$N$2:$N$101,$M146)),"")</f>
        <v/>
      </c>
      <c r="K146" s="10">
        <f>IFERROR(IF($M146="","",INDEX('Load Plan'!$O$2:$O$101,$M146)),"")</f>
        <v/>
      </c>
      <c r="L146" s="10">
        <f>IFERROR(IF($M146="","",INDEX('Load Plan'!$P$2:$P$101,$M146)),"")</f>
        <v/>
      </c>
      <c r="M146" s="10">
        <f>IFERROR(MATCH(AGGREGATE(15,6,'Load Plan'!$Q$2:$Q$101/('Load Plan'!$P$2:$P$101="Reschedule Required"),ROWS($M$122:M146)),'Load Plan'!$Q$2:$Q$101,0),"")</f>
        <v/>
      </c>
    </row>
    <row r="147">
      <c r="A147" s="9">
        <f>IFERROR(IF($M147="","",INDEX('Load Plan'!$F$2:$F$101,$M147)),"")</f>
        <v/>
      </c>
      <c r="B147" s="10">
        <f>IFERROR(IF($M147="","",INDEX('Load Plan'!$A$2:$A$101,$M147)),"")</f>
        <v/>
      </c>
      <c r="C147" s="10">
        <f>IFERROR(IF($M147="","",INDEX('Load Plan'!$B$2:$B$101,$M147)),"")</f>
        <v/>
      </c>
      <c r="D147" s="10">
        <f>IFERROR(IF($M147="","",INDEX('Load Plan'!$C$2:$C$101,$M147)),"")</f>
        <v/>
      </c>
      <c r="E147" s="10">
        <f>IFERROR(IF($M147="","",INDEX('Load Plan'!$K$2:$K$101,$M147)),"")</f>
        <v/>
      </c>
      <c r="F147" s="10">
        <f>IFERROR(IF($M147="","",INDEX('Load Plan'!$J$2:$J$101,$M147)),"")</f>
        <v/>
      </c>
      <c r="G147" s="9">
        <f>IFERROR(IF($M147="","",INDEX('Load Plan'!$E$2:$E$101,$M147)),"")</f>
        <v/>
      </c>
      <c r="H147" s="9">
        <f>IFERROR(IF($M147="","",INDEX('Load Plan'!$G$2:$G$101,$M147)),"")</f>
        <v/>
      </c>
      <c r="I147" s="10">
        <f>IFERROR(IF($M147="","",INDEX('Load Plan'!$M$2:$M$101,$M147)),"")</f>
        <v/>
      </c>
      <c r="J147" s="10">
        <f>IFERROR(IF($M147="","",INDEX('Load Plan'!$N$2:$N$101,$M147)),"")</f>
        <v/>
      </c>
      <c r="K147" s="10">
        <f>IFERROR(IF($M147="","",INDEX('Load Plan'!$O$2:$O$101,$M147)),"")</f>
        <v/>
      </c>
      <c r="L147" s="10">
        <f>IFERROR(IF($M147="","",INDEX('Load Plan'!$P$2:$P$101,$M147)),"")</f>
        <v/>
      </c>
      <c r="M147" s="10">
        <f>IFERROR(MATCH(AGGREGATE(15,6,'Load Plan'!$Q$2:$Q$101/('Load Plan'!$P$2:$P$101="Reschedule Required"),ROWS($M$122:M147)),'Load Plan'!$Q$2:$Q$101,0),"")</f>
        <v/>
      </c>
    </row>
    <row r="148">
      <c r="A148" s="9">
        <f>IFERROR(IF($M148="","",INDEX('Load Plan'!$F$2:$F$101,$M148)),"")</f>
        <v/>
      </c>
      <c r="B148" s="10">
        <f>IFERROR(IF($M148="","",INDEX('Load Plan'!$A$2:$A$101,$M148)),"")</f>
        <v/>
      </c>
      <c r="C148" s="10">
        <f>IFERROR(IF($M148="","",INDEX('Load Plan'!$B$2:$B$101,$M148)),"")</f>
        <v/>
      </c>
      <c r="D148" s="10">
        <f>IFERROR(IF($M148="","",INDEX('Load Plan'!$C$2:$C$101,$M148)),"")</f>
        <v/>
      </c>
      <c r="E148" s="10">
        <f>IFERROR(IF($M148="","",INDEX('Load Plan'!$K$2:$K$101,$M148)),"")</f>
        <v/>
      </c>
      <c r="F148" s="10">
        <f>IFERROR(IF($M148="","",INDEX('Load Plan'!$J$2:$J$101,$M148)),"")</f>
        <v/>
      </c>
      <c r="G148" s="9">
        <f>IFERROR(IF($M148="","",INDEX('Load Plan'!$E$2:$E$101,$M148)),"")</f>
        <v/>
      </c>
      <c r="H148" s="9">
        <f>IFERROR(IF($M148="","",INDEX('Load Plan'!$G$2:$G$101,$M148)),"")</f>
        <v/>
      </c>
      <c r="I148" s="10">
        <f>IFERROR(IF($M148="","",INDEX('Load Plan'!$M$2:$M$101,$M148)),"")</f>
        <v/>
      </c>
      <c r="J148" s="10">
        <f>IFERROR(IF($M148="","",INDEX('Load Plan'!$N$2:$N$101,$M148)),"")</f>
        <v/>
      </c>
      <c r="K148" s="10">
        <f>IFERROR(IF($M148="","",INDEX('Load Plan'!$O$2:$O$101,$M148)),"")</f>
        <v/>
      </c>
      <c r="L148" s="10">
        <f>IFERROR(IF($M148="","",INDEX('Load Plan'!$P$2:$P$101,$M148)),"")</f>
        <v/>
      </c>
      <c r="M148" s="10">
        <f>IFERROR(MATCH(AGGREGATE(15,6,'Load Plan'!$Q$2:$Q$101/('Load Plan'!$P$2:$P$101="Reschedule Required"),ROWS($M$122:M148)),'Load Plan'!$Q$2:$Q$101,0),"")</f>
        <v/>
      </c>
    </row>
    <row r="149">
      <c r="A149" s="9">
        <f>IFERROR(IF($M149="","",INDEX('Load Plan'!$F$2:$F$101,$M149)),"")</f>
        <v/>
      </c>
      <c r="B149" s="10">
        <f>IFERROR(IF($M149="","",INDEX('Load Plan'!$A$2:$A$101,$M149)),"")</f>
        <v/>
      </c>
      <c r="C149" s="10">
        <f>IFERROR(IF($M149="","",INDEX('Load Plan'!$B$2:$B$101,$M149)),"")</f>
        <v/>
      </c>
      <c r="D149" s="10">
        <f>IFERROR(IF($M149="","",INDEX('Load Plan'!$C$2:$C$101,$M149)),"")</f>
        <v/>
      </c>
      <c r="E149" s="10">
        <f>IFERROR(IF($M149="","",INDEX('Load Plan'!$K$2:$K$101,$M149)),"")</f>
        <v/>
      </c>
      <c r="F149" s="10">
        <f>IFERROR(IF($M149="","",INDEX('Load Plan'!$J$2:$J$101,$M149)),"")</f>
        <v/>
      </c>
      <c r="G149" s="9">
        <f>IFERROR(IF($M149="","",INDEX('Load Plan'!$E$2:$E$101,$M149)),"")</f>
        <v/>
      </c>
      <c r="H149" s="9">
        <f>IFERROR(IF($M149="","",INDEX('Load Plan'!$G$2:$G$101,$M149)),"")</f>
        <v/>
      </c>
      <c r="I149" s="10">
        <f>IFERROR(IF($M149="","",INDEX('Load Plan'!$M$2:$M$101,$M149)),"")</f>
        <v/>
      </c>
      <c r="J149" s="10">
        <f>IFERROR(IF($M149="","",INDEX('Load Plan'!$N$2:$N$101,$M149)),"")</f>
        <v/>
      </c>
      <c r="K149" s="10">
        <f>IFERROR(IF($M149="","",INDEX('Load Plan'!$O$2:$O$101,$M149)),"")</f>
        <v/>
      </c>
      <c r="L149" s="10">
        <f>IFERROR(IF($M149="","",INDEX('Load Plan'!$P$2:$P$101,$M149)),"")</f>
        <v/>
      </c>
      <c r="M149" s="10">
        <f>IFERROR(MATCH(AGGREGATE(15,6,'Load Plan'!$Q$2:$Q$101/('Load Plan'!$P$2:$P$101="Reschedule Required"),ROWS($M$122:M149)),'Load Plan'!$Q$2:$Q$101,0),"")</f>
        <v/>
      </c>
    </row>
    <row r="150">
      <c r="A150" s="9">
        <f>IFERROR(IF($M150="","",INDEX('Load Plan'!$F$2:$F$101,$M150)),"")</f>
        <v/>
      </c>
      <c r="B150" s="10">
        <f>IFERROR(IF($M150="","",INDEX('Load Plan'!$A$2:$A$101,$M150)),"")</f>
        <v/>
      </c>
      <c r="C150" s="10">
        <f>IFERROR(IF($M150="","",INDEX('Load Plan'!$B$2:$B$101,$M150)),"")</f>
        <v/>
      </c>
      <c r="D150" s="10">
        <f>IFERROR(IF($M150="","",INDEX('Load Plan'!$C$2:$C$101,$M150)),"")</f>
        <v/>
      </c>
      <c r="E150" s="10">
        <f>IFERROR(IF($M150="","",INDEX('Load Plan'!$K$2:$K$101,$M150)),"")</f>
        <v/>
      </c>
      <c r="F150" s="10">
        <f>IFERROR(IF($M150="","",INDEX('Load Plan'!$J$2:$J$101,$M150)),"")</f>
        <v/>
      </c>
      <c r="G150" s="9">
        <f>IFERROR(IF($M150="","",INDEX('Load Plan'!$E$2:$E$101,$M150)),"")</f>
        <v/>
      </c>
      <c r="H150" s="9">
        <f>IFERROR(IF($M150="","",INDEX('Load Plan'!$G$2:$G$101,$M150)),"")</f>
        <v/>
      </c>
      <c r="I150" s="10">
        <f>IFERROR(IF($M150="","",INDEX('Load Plan'!$M$2:$M$101,$M150)),"")</f>
        <v/>
      </c>
      <c r="J150" s="10">
        <f>IFERROR(IF($M150="","",INDEX('Load Plan'!$N$2:$N$101,$M150)),"")</f>
        <v/>
      </c>
      <c r="K150" s="10">
        <f>IFERROR(IF($M150="","",INDEX('Load Plan'!$O$2:$O$101,$M150)),"")</f>
        <v/>
      </c>
      <c r="L150" s="10">
        <f>IFERROR(IF($M150="","",INDEX('Load Plan'!$P$2:$P$101,$M150)),"")</f>
        <v/>
      </c>
      <c r="M150" s="10">
        <f>IFERROR(MATCH(AGGREGATE(15,6,'Load Plan'!$Q$2:$Q$101/('Load Plan'!$P$2:$P$101="Reschedule Required"),ROWS($M$122:M150)),'Load Plan'!$Q$2:$Q$101,0),"")</f>
        <v/>
      </c>
    </row>
    <row r="151">
      <c r="A151" s="9">
        <f>IFERROR(IF($M151="","",INDEX('Load Plan'!$F$2:$F$101,$M151)),"")</f>
        <v/>
      </c>
      <c r="B151" s="10">
        <f>IFERROR(IF($M151="","",INDEX('Load Plan'!$A$2:$A$101,$M151)),"")</f>
        <v/>
      </c>
      <c r="C151" s="10">
        <f>IFERROR(IF($M151="","",INDEX('Load Plan'!$B$2:$B$101,$M151)),"")</f>
        <v/>
      </c>
      <c r="D151" s="10">
        <f>IFERROR(IF($M151="","",INDEX('Load Plan'!$C$2:$C$101,$M151)),"")</f>
        <v/>
      </c>
      <c r="E151" s="10">
        <f>IFERROR(IF($M151="","",INDEX('Load Plan'!$K$2:$K$101,$M151)),"")</f>
        <v/>
      </c>
      <c r="F151" s="10">
        <f>IFERROR(IF($M151="","",INDEX('Load Plan'!$J$2:$J$101,$M151)),"")</f>
        <v/>
      </c>
      <c r="G151" s="9">
        <f>IFERROR(IF($M151="","",INDEX('Load Plan'!$E$2:$E$101,$M151)),"")</f>
        <v/>
      </c>
      <c r="H151" s="9">
        <f>IFERROR(IF($M151="","",INDEX('Load Plan'!$G$2:$G$101,$M151)),"")</f>
        <v/>
      </c>
      <c r="I151" s="10">
        <f>IFERROR(IF($M151="","",INDEX('Load Plan'!$M$2:$M$101,$M151)),"")</f>
        <v/>
      </c>
      <c r="J151" s="10">
        <f>IFERROR(IF($M151="","",INDEX('Load Plan'!$N$2:$N$101,$M151)),"")</f>
        <v/>
      </c>
      <c r="K151" s="10">
        <f>IFERROR(IF($M151="","",INDEX('Load Plan'!$O$2:$O$101,$M151)),"")</f>
        <v/>
      </c>
      <c r="L151" s="10">
        <f>IFERROR(IF($M151="","",INDEX('Load Plan'!$P$2:$P$101,$M151)),"")</f>
        <v/>
      </c>
      <c r="M151" s="10">
        <f>IFERROR(MATCH(AGGREGATE(15,6,'Load Plan'!$Q$2:$Q$101/('Load Plan'!$P$2:$P$101="Reschedule Required"),ROWS($M$122:M151)),'Load Plan'!$Q$2:$Q$101,0),"")</f>
        <v/>
      </c>
    </row>
    <row r="152">
      <c r="A152" s="9">
        <f>IFERROR(IF($M152="","",INDEX('Load Plan'!$F$2:$F$101,$M152)),"")</f>
        <v/>
      </c>
      <c r="B152" s="10">
        <f>IFERROR(IF($M152="","",INDEX('Load Plan'!$A$2:$A$101,$M152)),"")</f>
        <v/>
      </c>
      <c r="C152" s="10">
        <f>IFERROR(IF($M152="","",INDEX('Load Plan'!$B$2:$B$101,$M152)),"")</f>
        <v/>
      </c>
      <c r="D152" s="10">
        <f>IFERROR(IF($M152="","",INDEX('Load Plan'!$C$2:$C$101,$M152)),"")</f>
        <v/>
      </c>
      <c r="E152" s="10">
        <f>IFERROR(IF($M152="","",INDEX('Load Plan'!$K$2:$K$101,$M152)),"")</f>
        <v/>
      </c>
      <c r="F152" s="10">
        <f>IFERROR(IF($M152="","",INDEX('Load Plan'!$J$2:$J$101,$M152)),"")</f>
        <v/>
      </c>
      <c r="G152" s="9">
        <f>IFERROR(IF($M152="","",INDEX('Load Plan'!$E$2:$E$101,$M152)),"")</f>
        <v/>
      </c>
      <c r="H152" s="9">
        <f>IFERROR(IF($M152="","",INDEX('Load Plan'!$G$2:$G$101,$M152)),"")</f>
        <v/>
      </c>
      <c r="I152" s="10">
        <f>IFERROR(IF($M152="","",INDEX('Load Plan'!$M$2:$M$101,$M152)),"")</f>
        <v/>
      </c>
      <c r="J152" s="10">
        <f>IFERROR(IF($M152="","",INDEX('Load Plan'!$N$2:$N$101,$M152)),"")</f>
        <v/>
      </c>
      <c r="K152" s="10">
        <f>IFERROR(IF($M152="","",INDEX('Load Plan'!$O$2:$O$101,$M152)),"")</f>
        <v/>
      </c>
      <c r="L152" s="10">
        <f>IFERROR(IF($M152="","",INDEX('Load Plan'!$P$2:$P$101,$M152)),"")</f>
        <v/>
      </c>
      <c r="M152" s="10">
        <f>IFERROR(MATCH(AGGREGATE(15,6,'Load Plan'!$Q$2:$Q$101/('Load Plan'!$P$2:$P$101="Reschedule Required"),ROWS($M$122:M152)),'Load Plan'!$Q$2:$Q$101,0),"")</f>
        <v/>
      </c>
    </row>
    <row r="153">
      <c r="A153" s="9">
        <f>IFERROR(IF($M153="","",INDEX('Load Plan'!$F$2:$F$101,$M153)),"")</f>
        <v/>
      </c>
      <c r="B153" s="10">
        <f>IFERROR(IF($M153="","",INDEX('Load Plan'!$A$2:$A$101,$M153)),"")</f>
        <v/>
      </c>
      <c r="C153" s="10">
        <f>IFERROR(IF($M153="","",INDEX('Load Plan'!$B$2:$B$101,$M153)),"")</f>
        <v/>
      </c>
      <c r="D153" s="10">
        <f>IFERROR(IF($M153="","",INDEX('Load Plan'!$C$2:$C$101,$M153)),"")</f>
        <v/>
      </c>
      <c r="E153" s="10">
        <f>IFERROR(IF($M153="","",INDEX('Load Plan'!$K$2:$K$101,$M153)),"")</f>
        <v/>
      </c>
      <c r="F153" s="10">
        <f>IFERROR(IF($M153="","",INDEX('Load Plan'!$J$2:$J$101,$M153)),"")</f>
        <v/>
      </c>
      <c r="G153" s="9">
        <f>IFERROR(IF($M153="","",INDEX('Load Plan'!$E$2:$E$101,$M153)),"")</f>
        <v/>
      </c>
      <c r="H153" s="9">
        <f>IFERROR(IF($M153="","",INDEX('Load Plan'!$G$2:$G$101,$M153)),"")</f>
        <v/>
      </c>
      <c r="I153" s="10">
        <f>IFERROR(IF($M153="","",INDEX('Load Plan'!$M$2:$M$101,$M153)),"")</f>
        <v/>
      </c>
      <c r="J153" s="10">
        <f>IFERROR(IF($M153="","",INDEX('Load Plan'!$N$2:$N$101,$M153)),"")</f>
        <v/>
      </c>
      <c r="K153" s="10">
        <f>IFERROR(IF($M153="","",INDEX('Load Plan'!$O$2:$O$101,$M153)),"")</f>
        <v/>
      </c>
      <c r="L153" s="10">
        <f>IFERROR(IF($M153="","",INDEX('Load Plan'!$P$2:$P$101,$M153)),"")</f>
        <v/>
      </c>
      <c r="M153" s="10">
        <f>IFERROR(MATCH(AGGREGATE(15,6,'Load Plan'!$Q$2:$Q$101/('Load Plan'!$P$2:$P$101="Reschedule Required"),ROWS($M$122:M153)),'Load Plan'!$Q$2:$Q$101,0),"")</f>
        <v/>
      </c>
    </row>
    <row r="154">
      <c r="A154" s="9">
        <f>IFERROR(IF($M154="","",INDEX('Load Plan'!$F$2:$F$101,$M154)),"")</f>
        <v/>
      </c>
      <c r="B154" s="10">
        <f>IFERROR(IF($M154="","",INDEX('Load Plan'!$A$2:$A$101,$M154)),"")</f>
        <v/>
      </c>
      <c r="C154" s="10">
        <f>IFERROR(IF($M154="","",INDEX('Load Plan'!$B$2:$B$101,$M154)),"")</f>
        <v/>
      </c>
      <c r="D154" s="10">
        <f>IFERROR(IF($M154="","",INDEX('Load Plan'!$C$2:$C$101,$M154)),"")</f>
        <v/>
      </c>
      <c r="E154" s="10">
        <f>IFERROR(IF($M154="","",INDEX('Load Plan'!$K$2:$K$101,$M154)),"")</f>
        <v/>
      </c>
      <c r="F154" s="10">
        <f>IFERROR(IF($M154="","",INDEX('Load Plan'!$J$2:$J$101,$M154)),"")</f>
        <v/>
      </c>
      <c r="G154" s="9">
        <f>IFERROR(IF($M154="","",INDEX('Load Plan'!$E$2:$E$101,$M154)),"")</f>
        <v/>
      </c>
      <c r="H154" s="9">
        <f>IFERROR(IF($M154="","",INDEX('Load Plan'!$G$2:$G$101,$M154)),"")</f>
        <v/>
      </c>
      <c r="I154" s="10">
        <f>IFERROR(IF($M154="","",INDEX('Load Plan'!$M$2:$M$101,$M154)),"")</f>
        <v/>
      </c>
      <c r="J154" s="10">
        <f>IFERROR(IF($M154="","",INDEX('Load Plan'!$N$2:$N$101,$M154)),"")</f>
        <v/>
      </c>
      <c r="K154" s="10">
        <f>IFERROR(IF($M154="","",INDEX('Load Plan'!$O$2:$O$101,$M154)),"")</f>
        <v/>
      </c>
      <c r="L154" s="10">
        <f>IFERROR(IF($M154="","",INDEX('Load Plan'!$P$2:$P$101,$M154)),"")</f>
        <v/>
      </c>
      <c r="M154" s="10">
        <f>IFERROR(MATCH(AGGREGATE(15,6,'Load Plan'!$Q$2:$Q$101/('Load Plan'!$P$2:$P$101="Reschedule Required"),ROWS($M$122:M154)),'Load Plan'!$Q$2:$Q$101,0),"")</f>
        <v/>
      </c>
    </row>
    <row r="155">
      <c r="A155" s="9">
        <f>IFERROR(IF($M155="","",INDEX('Load Plan'!$F$2:$F$101,$M155)),"")</f>
        <v/>
      </c>
      <c r="B155" s="10">
        <f>IFERROR(IF($M155="","",INDEX('Load Plan'!$A$2:$A$101,$M155)),"")</f>
        <v/>
      </c>
      <c r="C155" s="10">
        <f>IFERROR(IF($M155="","",INDEX('Load Plan'!$B$2:$B$101,$M155)),"")</f>
        <v/>
      </c>
      <c r="D155" s="10">
        <f>IFERROR(IF($M155="","",INDEX('Load Plan'!$C$2:$C$101,$M155)),"")</f>
        <v/>
      </c>
      <c r="E155" s="10">
        <f>IFERROR(IF($M155="","",INDEX('Load Plan'!$K$2:$K$101,$M155)),"")</f>
        <v/>
      </c>
      <c r="F155" s="10">
        <f>IFERROR(IF($M155="","",INDEX('Load Plan'!$J$2:$J$101,$M155)),"")</f>
        <v/>
      </c>
      <c r="G155" s="9">
        <f>IFERROR(IF($M155="","",INDEX('Load Plan'!$E$2:$E$101,$M155)),"")</f>
        <v/>
      </c>
      <c r="H155" s="9">
        <f>IFERROR(IF($M155="","",INDEX('Load Plan'!$G$2:$G$101,$M155)),"")</f>
        <v/>
      </c>
      <c r="I155" s="10">
        <f>IFERROR(IF($M155="","",INDEX('Load Plan'!$M$2:$M$101,$M155)),"")</f>
        <v/>
      </c>
      <c r="J155" s="10">
        <f>IFERROR(IF($M155="","",INDEX('Load Plan'!$N$2:$N$101,$M155)),"")</f>
        <v/>
      </c>
      <c r="K155" s="10">
        <f>IFERROR(IF($M155="","",INDEX('Load Plan'!$O$2:$O$101,$M155)),"")</f>
        <v/>
      </c>
      <c r="L155" s="10">
        <f>IFERROR(IF($M155="","",INDEX('Load Plan'!$P$2:$P$101,$M155)),"")</f>
        <v/>
      </c>
      <c r="M155" s="10">
        <f>IFERROR(MATCH(AGGREGATE(15,6,'Load Plan'!$Q$2:$Q$101/('Load Plan'!$P$2:$P$101="Reschedule Required"),ROWS($M$122:M155)),'Load Plan'!$Q$2:$Q$101,0),"")</f>
        <v/>
      </c>
    </row>
    <row r="156">
      <c r="A156" s="9">
        <f>IFERROR(IF($M156="","",INDEX('Load Plan'!$F$2:$F$101,$M156)),"")</f>
        <v/>
      </c>
      <c r="B156" s="10">
        <f>IFERROR(IF($M156="","",INDEX('Load Plan'!$A$2:$A$101,$M156)),"")</f>
        <v/>
      </c>
      <c r="C156" s="10">
        <f>IFERROR(IF($M156="","",INDEX('Load Plan'!$B$2:$B$101,$M156)),"")</f>
        <v/>
      </c>
      <c r="D156" s="10">
        <f>IFERROR(IF($M156="","",INDEX('Load Plan'!$C$2:$C$101,$M156)),"")</f>
        <v/>
      </c>
      <c r="E156" s="10">
        <f>IFERROR(IF($M156="","",INDEX('Load Plan'!$K$2:$K$101,$M156)),"")</f>
        <v/>
      </c>
      <c r="F156" s="10">
        <f>IFERROR(IF($M156="","",INDEX('Load Plan'!$J$2:$J$101,$M156)),"")</f>
        <v/>
      </c>
      <c r="G156" s="9">
        <f>IFERROR(IF($M156="","",INDEX('Load Plan'!$E$2:$E$101,$M156)),"")</f>
        <v/>
      </c>
      <c r="H156" s="9">
        <f>IFERROR(IF($M156="","",INDEX('Load Plan'!$G$2:$G$101,$M156)),"")</f>
        <v/>
      </c>
      <c r="I156" s="10">
        <f>IFERROR(IF($M156="","",INDEX('Load Plan'!$M$2:$M$101,$M156)),"")</f>
        <v/>
      </c>
      <c r="J156" s="10">
        <f>IFERROR(IF($M156="","",INDEX('Load Plan'!$N$2:$N$101,$M156)),"")</f>
        <v/>
      </c>
      <c r="K156" s="10">
        <f>IFERROR(IF($M156="","",INDEX('Load Plan'!$O$2:$O$101,$M156)),"")</f>
        <v/>
      </c>
      <c r="L156" s="10">
        <f>IFERROR(IF($M156="","",INDEX('Load Plan'!$P$2:$P$101,$M156)),"")</f>
        <v/>
      </c>
      <c r="M156" s="10">
        <f>IFERROR(MATCH(AGGREGATE(15,6,'Load Plan'!$Q$2:$Q$101/('Load Plan'!$P$2:$P$101="Reschedule Required"),ROWS($M$122:M156)),'Load Plan'!$Q$2:$Q$101,0),"")</f>
        <v/>
      </c>
    </row>
    <row r="157">
      <c r="A157" s="9">
        <f>IFERROR(IF($M157="","",INDEX('Load Plan'!$F$2:$F$101,$M157)),"")</f>
        <v/>
      </c>
      <c r="B157" s="10">
        <f>IFERROR(IF($M157="","",INDEX('Load Plan'!$A$2:$A$101,$M157)),"")</f>
        <v/>
      </c>
      <c r="C157" s="10">
        <f>IFERROR(IF($M157="","",INDEX('Load Plan'!$B$2:$B$101,$M157)),"")</f>
        <v/>
      </c>
      <c r="D157" s="10">
        <f>IFERROR(IF($M157="","",INDEX('Load Plan'!$C$2:$C$101,$M157)),"")</f>
        <v/>
      </c>
      <c r="E157" s="10">
        <f>IFERROR(IF($M157="","",INDEX('Load Plan'!$K$2:$K$101,$M157)),"")</f>
        <v/>
      </c>
      <c r="F157" s="10">
        <f>IFERROR(IF($M157="","",INDEX('Load Plan'!$J$2:$J$101,$M157)),"")</f>
        <v/>
      </c>
      <c r="G157" s="9">
        <f>IFERROR(IF($M157="","",INDEX('Load Plan'!$E$2:$E$101,$M157)),"")</f>
        <v/>
      </c>
      <c r="H157" s="9">
        <f>IFERROR(IF($M157="","",INDEX('Load Plan'!$G$2:$G$101,$M157)),"")</f>
        <v/>
      </c>
      <c r="I157" s="10">
        <f>IFERROR(IF($M157="","",INDEX('Load Plan'!$M$2:$M$101,$M157)),"")</f>
        <v/>
      </c>
      <c r="J157" s="10">
        <f>IFERROR(IF($M157="","",INDEX('Load Plan'!$N$2:$N$101,$M157)),"")</f>
        <v/>
      </c>
      <c r="K157" s="10">
        <f>IFERROR(IF($M157="","",INDEX('Load Plan'!$O$2:$O$101,$M157)),"")</f>
        <v/>
      </c>
      <c r="L157" s="10">
        <f>IFERROR(IF($M157="","",INDEX('Load Plan'!$P$2:$P$101,$M157)),"")</f>
        <v/>
      </c>
      <c r="M157" s="10">
        <f>IFERROR(MATCH(AGGREGATE(15,6,'Load Plan'!$Q$2:$Q$101/('Load Plan'!$P$2:$P$101="Reschedule Required"),ROWS($M$122:M157)),'Load Plan'!$Q$2:$Q$101,0),"")</f>
        <v/>
      </c>
    </row>
    <row r="158">
      <c r="A158" s="9">
        <f>IFERROR(IF($M158="","",INDEX('Load Plan'!$F$2:$F$101,$M158)),"")</f>
        <v/>
      </c>
      <c r="B158" s="10">
        <f>IFERROR(IF($M158="","",INDEX('Load Plan'!$A$2:$A$101,$M158)),"")</f>
        <v/>
      </c>
      <c r="C158" s="10">
        <f>IFERROR(IF($M158="","",INDEX('Load Plan'!$B$2:$B$101,$M158)),"")</f>
        <v/>
      </c>
      <c r="D158" s="10">
        <f>IFERROR(IF($M158="","",INDEX('Load Plan'!$C$2:$C$101,$M158)),"")</f>
        <v/>
      </c>
      <c r="E158" s="10">
        <f>IFERROR(IF($M158="","",INDEX('Load Plan'!$K$2:$K$101,$M158)),"")</f>
        <v/>
      </c>
      <c r="F158" s="10">
        <f>IFERROR(IF($M158="","",INDEX('Load Plan'!$J$2:$J$101,$M158)),"")</f>
        <v/>
      </c>
      <c r="G158" s="9">
        <f>IFERROR(IF($M158="","",INDEX('Load Plan'!$E$2:$E$101,$M158)),"")</f>
        <v/>
      </c>
      <c r="H158" s="9">
        <f>IFERROR(IF($M158="","",INDEX('Load Plan'!$G$2:$G$101,$M158)),"")</f>
        <v/>
      </c>
      <c r="I158" s="10">
        <f>IFERROR(IF($M158="","",INDEX('Load Plan'!$M$2:$M$101,$M158)),"")</f>
        <v/>
      </c>
      <c r="J158" s="10">
        <f>IFERROR(IF($M158="","",INDEX('Load Plan'!$N$2:$N$101,$M158)),"")</f>
        <v/>
      </c>
      <c r="K158" s="10">
        <f>IFERROR(IF($M158="","",INDEX('Load Plan'!$O$2:$O$101,$M158)),"")</f>
        <v/>
      </c>
      <c r="L158" s="10">
        <f>IFERROR(IF($M158="","",INDEX('Load Plan'!$P$2:$P$101,$M158)),"")</f>
        <v/>
      </c>
      <c r="M158" s="10">
        <f>IFERROR(MATCH(AGGREGATE(15,6,'Load Plan'!$Q$2:$Q$101/('Load Plan'!$P$2:$P$101="Reschedule Required"),ROWS($M$122:M158)),'Load Plan'!$Q$2:$Q$101,0),"")</f>
        <v/>
      </c>
    </row>
    <row r="159">
      <c r="A159" s="9">
        <f>IFERROR(IF($M159="","",INDEX('Load Plan'!$F$2:$F$101,$M159)),"")</f>
        <v/>
      </c>
      <c r="B159" s="10">
        <f>IFERROR(IF($M159="","",INDEX('Load Plan'!$A$2:$A$101,$M159)),"")</f>
        <v/>
      </c>
      <c r="C159" s="10">
        <f>IFERROR(IF($M159="","",INDEX('Load Plan'!$B$2:$B$101,$M159)),"")</f>
        <v/>
      </c>
      <c r="D159" s="10">
        <f>IFERROR(IF($M159="","",INDEX('Load Plan'!$C$2:$C$101,$M159)),"")</f>
        <v/>
      </c>
      <c r="E159" s="10">
        <f>IFERROR(IF($M159="","",INDEX('Load Plan'!$K$2:$K$101,$M159)),"")</f>
        <v/>
      </c>
      <c r="F159" s="10">
        <f>IFERROR(IF($M159="","",INDEX('Load Plan'!$J$2:$J$101,$M159)),"")</f>
        <v/>
      </c>
      <c r="G159" s="9">
        <f>IFERROR(IF($M159="","",INDEX('Load Plan'!$E$2:$E$101,$M159)),"")</f>
        <v/>
      </c>
      <c r="H159" s="9">
        <f>IFERROR(IF($M159="","",INDEX('Load Plan'!$G$2:$G$101,$M159)),"")</f>
        <v/>
      </c>
      <c r="I159" s="10">
        <f>IFERROR(IF($M159="","",INDEX('Load Plan'!$M$2:$M$101,$M159)),"")</f>
        <v/>
      </c>
      <c r="J159" s="10">
        <f>IFERROR(IF($M159="","",INDEX('Load Plan'!$N$2:$N$101,$M159)),"")</f>
        <v/>
      </c>
      <c r="K159" s="10">
        <f>IFERROR(IF($M159="","",INDEX('Load Plan'!$O$2:$O$101,$M159)),"")</f>
        <v/>
      </c>
      <c r="L159" s="10">
        <f>IFERROR(IF($M159="","",INDEX('Load Plan'!$P$2:$P$101,$M159)),"")</f>
        <v/>
      </c>
      <c r="M159" s="10">
        <f>IFERROR(MATCH(AGGREGATE(15,6,'Load Plan'!$Q$2:$Q$101/('Load Plan'!$P$2:$P$101="Reschedule Required"),ROWS($M$122:M159)),'Load Plan'!$Q$2:$Q$101,0),"")</f>
        <v/>
      </c>
    </row>
    <row r="160">
      <c r="A160" s="9">
        <f>IFERROR(IF($M160="","",INDEX('Load Plan'!$F$2:$F$101,$M160)),"")</f>
        <v/>
      </c>
      <c r="B160" s="10">
        <f>IFERROR(IF($M160="","",INDEX('Load Plan'!$A$2:$A$101,$M160)),"")</f>
        <v/>
      </c>
      <c r="C160" s="10">
        <f>IFERROR(IF($M160="","",INDEX('Load Plan'!$B$2:$B$101,$M160)),"")</f>
        <v/>
      </c>
      <c r="D160" s="10">
        <f>IFERROR(IF($M160="","",INDEX('Load Plan'!$C$2:$C$101,$M160)),"")</f>
        <v/>
      </c>
      <c r="E160" s="10">
        <f>IFERROR(IF($M160="","",INDEX('Load Plan'!$K$2:$K$101,$M160)),"")</f>
        <v/>
      </c>
      <c r="F160" s="10">
        <f>IFERROR(IF($M160="","",INDEX('Load Plan'!$J$2:$J$101,$M160)),"")</f>
        <v/>
      </c>
      <c r="G160" s="9">
        <f>IFERROR(IF($M160="","",INDEX('Load Plan'!$E$2:$E$101,$M160)),"")</f>
        <v/>
      </c>
      <c r="H160" s="9">
        <f>IFERROR(IF($M160="","",INDEX('Load Plan'!$G$2:$G$101,$M160)),"")</f>
        <v/>
      </c>
      <c r="I160" s="10">
        <f>IFERROR(IF($M160="","",INDEX('Load Plan'!$M$2:$M$101,$M160)),"")</f>
        <v/>
      </c>
      <c r="J160" s="10">
        <f>IFERROR(IF($M160="","",INDEX('Load Plan'!$N$2:$N$101,$M160)),"")</f>
        <v/>
      </c>
      <c r="K160" s="10">
        <f>IFERROR(IF($M160="","",INDEX('Load Plan'!$O$2:$O$101,$M160)),"")</f>
        <v/>
      </c>
      <c r="L160" s="10">
        <f>IFERROR(IF($M160="","",INDEX('Load Plan'!$P$2:$P$101,$M160)),"")</f>
        <v/>
      </c>
      <c r="M160" s="10">
        <f>IFERROR(MATCH(AGGREGATE(15,6,'Load Plan'!$Q$2:$Q$101/('Load Plan'!$P$2:$P$101="Reschedule Required"),ROWS($M$122:M160)),'Load Plan'!$Q$2:$Q$101,0),"")</f>
        <v/>
      </c>
    </row>
    <row r="161">
      <c r="A161" s="9">
        <f>IFERROR(IF($M161="","",INDEX('Load Plan'!$F$2:$F$101,$M161)),"")</f>
        <v/>
      </c>
      <c r="B161" s="10">
        <f>IFERROR(IF($M161="","",INDEX('Load Plan'!$A$2:$A$101,$M161)),"")</f>
        <v/>
      </c>
      <c r="C161" s="10">
        <f>IFERROR(IF($M161="","",INDEX('Load Plan'!$B$2:$B$101,$M161)),"")</f>
        <v/>
      </c>
      <c r="D161" s="10">
        <f>IFERROR(IF($M161="","",INDEX('Load Plan'!$C$2:$C$101,$M161)),"")</f>
        <v/>
      </c>
      <c r="E161" s="10">
        <f>IFERROR(IF($M161="","",INDEX('Load Plan'!$K$2:$K$101,$M161)),"")</f>
        <v/>
      </c>
      <c r="F161" s="10">
        <f>IFERROR(IF($M161="","",INDEX('Load Plan'!$J$2:$J$101,$M161)),"")</f>
        <v/>
      </c>
      <c r="G161" s="9">
        <f>IFERROR(IF($M161="","",INDEX('Load Plan'!$E$2:$E$101,$M161)),"")</f>
        <v/>
      </c>
      <c r="H161" s="9">
        <f>IFERROR(IF($M161="","",INDEX('Load Plan'!$G$2:$G$101,$M161)),"")</f>
        <v/>
      </c>
      <c r="I161" s="10">
        <f>IFERROR(IF($M161="","",INDEX('Load Plan'!$M$2:$M$101,$M161)),"")</f>
        <v/>
      </c>
      <c r="J161" s="10">
        <f>IFERROR(IF($M161="","",INDEX('Load Plan'!$N$2:$N$101,$M161)),"")</f>
        <v/>
      </c>
      <c r="K161" s="10">
        <f>IFERROR(IF($M161="","",INDEX('Load Plan'!$O$2:$O$101,$M161)),"")</f>
        <v/>
      </c>
      <c r="L161" s="10">
        <f>IFERROR(IF($M161="","",INDEX('Load Plan'!$P$2:$P$101,$M161)),"")</f>
        <v/>
      </c>
      <c r="M161" s="10">
        <f>IFERROR(MATCH(AGGREGATE(15,6,'Load Plan'!$Q$2:$Q$101/('Load Plan'!$P$2:$P$101="Reschedule Required"),ROWS($M$122:M161)),'Load Plan'!$Q$2:$Q$101,0),"")</f>
        <v/>
      </c>
    </row>
    <row r="162">
      <c r="A162" s="9">
        <f>IFERROR(IF($M162="","",INDEX('Load Plan'!$F$2:$F$101,$M162)),"")</f>
        <v/>
      </c>
      <c r="B162" s="10">
        <f>IFERROR(IF($M162="","",INDEX('Load Plan'!$A$2:$A$101,$M162)),"")</f>
        <v/>
      </c>
      <c r="C162" s="10">
        <f>IFERROR(IF($M162="","",INDEX('Load Plan'!$B$2:$B$101,$M162)),"")</f>
        <v/>
      </c>
      <c r="D162" s="10">
        <f>IFERROR(IF($M162="","",INDEX('Load Plan'!$C$2:$C$101,$M162)),"")</f>
        <v/>
      </c>
      <c r="E162" s="10">
        <f>IFERROR(IF($M162="","",INDEX('Load Plan'!$K$2:$K$101,$M162)),"")</f>
        <v/>
      </c>
      <c r="F162" s="10">
        <f>IFERROR(IF($M162="","",INDEX('Load Plan'!$J$2:$J$101,$M162)),"")</f>
        <v/>
      </c>
      <c r="G162" s="9">
        <f>IFERROR(IF($M162="","",INDEX('Load Plan'!$E$2:$E$101,$M162)),"")</f>
        <v/>
      </c>
      <c r="H162" s="9">
        <f>IFERROR(IF($M162="","",INDEX('Load Plan'!$G$2:$G$101,$M162)),"")</f>
        <v/>
      </c>
      <c r="I162" s="10">
        <f>IFERROR(IF($M162="","",INDEX('Load Plan'!$M$2:$M$101,$M162)),"")</f>
        <v/>
      </c>
      <c r="J162" s="10">
        <f>IFERROR(IF($M162="","",INDEX('Load Plan'!$N$2:$N$101,$M162)),"")</f>
        <v/>
      </c>
      <c r="K162" s="10">
        <f>IFERROR(IF($M162="","",INDEX('Load Plan'!$O$2:$O$101,$M162)),"")</f>
        <v/>
      </c>
      <c r="L162" s="10">
        <f>IFERROR(IF($M162="","",INDEX('Load Plan'!$P$2:$P$101,$M162)),"")</f>
        <v/>
      </c>
      <c r="M162" s="10">
        <f>IFERROR(MATCH(AGGREGATE(15,6,'Load Plan'!$Q$2:$Q$101/('Load Plan'!$P$2:$P$101="Reschedule Required"),ROWS($M$122:M162)),'Load Plan'!$Q$2:$Q$101,0),"")</f>
        <v/>
      </c>
    </row>
    <row r="163">
      <c r="A163" s="9">
        <f>IFERROR(IF($M163="","",INDEX('Load Plan'!$F$2:$F$101,$M163)),"")</f>
        <v/>
      </c>
      <c r="B163" s="10">
        <f>IFERROR(IF($M163="","",INDEX('Load Plan'!$A$2:$A$101,$M163)),"")</f>
        <v/>
      </c>
      <c r="C163" s="10">
        <f>IFERROR(IF($M163="","",INDEX('Load Plan'!$B$2:$B$101,$M163)),"")</f>
        <v/>
      </c>
      <c r="D163" s="10">
        <f>IFERROR(IF($M163="","",INDEX('Load Plan'!$C$2:$C$101,$M163)),"")</f>
        <v/>
      </c>
      <c r="E163" s="10">
        <f>IFERROR(IF($M163="","",INDEX('Load Plan'!$K$2:$K$101,$M163)),"")</f>
        <v/>
      </c>
      <c r="F163" s="10">
        <f>IFERROR(IF($M163="","",INDEX('Load Plan'!$J$2:$J$101,$M163)),"")</f>
        <v/>
      </c>
      <c r="G163" s="9">
        <f>IFERROR(IF($M163="","",INDEX('Load Plan'!$E$2:$E$101,$M163)),"")</f>
        <v/>
      </c>
      <c r="H163" s="9">
        <f>IFERROR(IF($M163="","",INDEX('Load Plan'!$G$2:$G$101,$M163)),"")</f>
        <v/>
      </c>
      <c r="I163" s="10">
        <f>IFERROR(IF($M163="","",INDEX('Load Plan'!$M$2:$M$101,$M163)),"")</f>
        <v/>
      </c>
      <c r="J163" s="10">
        <f>IFERROR(IF($M163="","",INDEX('Load Plan'!$N$2:$N$101,$M163)),"")</f>
        <v/>
      </c>
      <c r="K163" s="10">
        <f>IFERROR(IF($M163="","",INDEX('Load Plan'!$O$2:$O$101,$M163)),"")</f>
        <v/>
      </c>
      <c r="L163" s="10">
        <f>IFERROR(IF($M163="","",INDEX('Load Plan'!$P$2:$P$101,$M163)),"")</f>
        <v/>
      </c>
      <c r="M163" s="10">
        <f>IFERROR(MATCH(AGGREGATE(15,6,'Load Plan'!$Q$2:$Q$101/('Load Plan'!$P$2:$P$101="Reschedule Required"),ROWS($M$122:M163)),'Load Plan'!$Q$2:$Q$101,0),"")</f>
        <v/>
      </c>
    </row>
    <row r="164">
      <c r="A164" s="9">
        <f>IFERROR(IF($M164="","",INDEX('Load Plan'!$F$2:$F$101,$M164)),"")</f>
        <v/>
      </c>
      <c r="B164" s="10">
        <f>IFERROR(IF($M164="","",INDEX('Load Plan'!$A$2:$A$101,$M164)),"")</f>
        <v/>
      </c>
      <c r="C164" s="10">
        <f>IFERROR(IF($M164="","",INDEX('Load Plan'!$B$2:$B$101,$M164)),"")</f>
        <v/>
      </c>
      <c r="D164" s="10">
        <f>IFERROR(IF($M164="","",INDEX('Load Plan'!$C$2:$C$101,$M164)),"")</f>
        <v/>
      </c>
      <c r="E164" s="10">
        <f>IFERROR(IF($M164="","",INDEX('Load Plan'!$K$2:$K$101,$M164)),"")</f>
        <v/>
      </c>
      <c r="F164" s="10">
        <f>IFERROR(IF($M164="","",INDEX('Load Plan'!$J$2:$J$101,$M164)),"")</f>
        <v/>
      </c>
      <c r="G164" s="9">
        <f>IFERROR(IF($M164="","",INDEX('Load Plan'!$E$2:$E$101,$M164)),"")</f>
        <v/>
      </c>
      <c r="H164" s="9">
        <f>IFERROR(IF($M164="","",INDEX('Load Plan'!$G$2:$G$101,$M164)),"")</f>
        <v/>
      </c>
      <c r="I164" s="10">
        <f>IFERROR(IF($M164="","",INDEX('Load Plan'!$M$2:$M$101,$M164)),"")</f>
        <v/>
      </c>
      <c r="J164" s="10">
        <f>IFERROR(IF($M164="","",INDEX('Load Plan'!$N$2:$N$101,$M164)),"")</f>
        <v/>
      </c>
      <c r="K164" s="10">
        <f>IFERROR(IF($M164="","",INDEX('Load Plan'!$O$2:$O$101,$M164)),"")</f>
        <v/>
      </c>
      <c r="L164" s="10">
        <f>IFERROR(IF($M164="","",INDEX('Load Plan'!$P$2:$P$101,$M164)),"")</f>
        <v/>
      </c>
      <c r="M164" s="10">
        <f>IFERROR(MATCH(AGGREGATE(15,6,'Load Plan'!$Q$2:$Q$101/('Load Plan'!$P$2:$P$101="Reschedule Required"),ROWS($M$122:M164)),'Load Plan'!$Q$2:$Q$101,0),"")</f>
        <v/>
      </c>
    </row>
    <row r="165">
      <c r="A165" s="9">
        <f>IFERROR(IF($M165="","",INDEX('Load Plan'!$F$2:$F$101,$M165)),"")</f>
        <v/>
      </c>
      <c r="B165" s="10">
        <f>IFERROR(IF($M165="","",INDEX('Load Plan'!$A$2:$A$101,$M165)),"")</f>
        <v/>
      </c>
      <c r="C165" s="10">
        <f>IFERROR(IF($M165="","",INDEX('Load Plan'!$B$2:$B$101,$M165)),"")</f>
        <v/>
      </c>
      <c r="D165" s="10">
        <f>IFERROR(IF($M165="","",INDEX('Load Plan'!$C$2:$C$101,$M165)),"")</f>
        <v/>
      </c>
      <c r="E165" s="10">
        <f>IFERROR(IF($M165="","",INDEX('Load Plan'!$K$2:$K$101,$M165)),"")</f>
        <v/>
      </c>
      <c r="F165" s="10">
        <f>IFERROR(IF($M165="","",INDEX('Load Plan'!$J$2:$J$101,$M165)),"")</f>
        <v/>
      </c>
      <c r="G165" s="9">
        <f>IFERROR(IF($M165="","",INDEX('Load Plan'!$E$2:$E$101,$M165)),"")</f>
        <v/>
      </c>
      <c r="H165" s="9">
        <f>IFERROR(IF($M165="","",INDEX('Load Plan'!$G$2:$G$101,$M165)),"")</f>
        <v/>
      </c>
      <c r="I165" s="10">
        <f>IFERROR(IF($M165="","",INDEX('Load Plan'!$M$2:$M$101,$M165)),"")</f>
        <v/>
      </c>
      <c r="J165" s="10">
        <f>IFERROR(IF($M165="","",INDEX('Load Plan'!$N$2:$N$101,$M165)),"")</f>
        <v/>
      </c>
      <c r="K165" s="10">
        <f>IFERROR(IF($M165="","",INDEX('Load Plan'!$O$2:$O$101,$M165)),"")</f>
        <v/>
      </c>
      <c r="L165" s="10">
        <f>IFERROR(IF($M165="","",INDEX('Load Plan'!$P$2:$P$101,$M165)),"")</f>
        <v/>
      </c>
      <c r="M165" s="10">
        <f>IFERROR(MATCH(AGGREGATE(15,6,'Load Plan'!$Q$2:$Q$101/('Load Plan'!$P$2:$P$101="Reschedule Required"),ROWS($M$122:M165)),'Load Plan'!$Q$2:$Q$101,0),"")</f>
        <v/>
      </c>
    </row>
    <row r="166">
      <c r="A166" s="9">
        <f>IFERROR(IF($M166="","",INDEX('Load Plan'!$F$2:$F$101,$M166)),"")</f>
        <v/>
      </c>
      <c r="B166" s="10">
        <f>IFERROR(IF($M166="","",INDEX('Load Plan'!$A$2:$A$101,$M166)),"")</f>
        <v/>
      </c>
      <c r="C166" s="10">
        <f>IFERROR(IF($M166="","",INDEX('Load Plan'!$B$2:$B$101,$M166)),"")</f>
        <v/>
      </c>
      <c r="D166" s="10">
        <f>IFERROR(IF($M166="","",INDEX('Load Plan'!$C$2:$C$101,$M166)),"")</f>
        <v/>
      </c>
      <c r="E166" s="10">
        <f>IFERROR(IF($M166="","",INDEX('Load Plan'!$K$2:$K$101,$M166)),"")</f>
        <v/>
      </c>
      <c r="F166" s="10">
        <f>IFERROR(IF($M166="","",INDEX('Load Plan'!$J$2:$J$101,$M166)),"")</f>
        <v/>
      </c>
      <c r="G166" s="9">
        <f>IFERROR(IF($M166="","",INDEX('Load Plan'!$E$2:$E$101,$M166)),"")</f>
        <v/>
      </c>
      <c r="H166" s="9">
        <f>IFERROR(IF($M166="","",INDEX('Load Plan'!$G$2:$G$101,$M166)),"")</f>
        <v/>
      </c>
      <c r="I166" s="10">
        <f>IFERROR(IF($M166="","",INDEX('Load Plan'!$M$2:$M$101,$M166)),"")</f>
        <v/>
      </c>
      <c r="J166" s="10">
        <f>IFERROR(IF($M166="","",INDEX('Load Plan'!$N$2:$N$101,$M166)),"")</f>
        <v/>
      </c>
      <c r="K166" s="10">
        <f>IFERROR(IF($M166="","",INDEX('Load Plan'!$O$2:$O$101,$M166)),"")</f>
        <v/>
      </c>
      <c r="L166" s="10">
        <f>IFERROR(IF($M166="","",INDEX('Load Plan'!$P$2:$P$101,$M166)),"")</f>
        <v/>
      </c>
      <c r="M166" s="10">
        <f>IFERROR(MATCH(AGGREGATE(15,6,'Load Plan'!$Q$2:$Q$101/('Load Plan'!$P$2:$P$101="Reschedule Required"),ROWS($M$122:M166)),'Load Plan'!$Q$2:$Q$101,0),"")</f>
        <v/>
      </c>
    </row>
    <row r="167">
      <c r="A167" s="9">
        <f>IFERROR(IF($M167="","",INDEX('Load Plan'!$F$2:$F$101,$M167)),"")</f>
        <v/>
      </c>
      <c r="B167" s="10">
        <f>IFERROR(IF($M167="","",INDEX('Load Plan'!$A$2:$A$101,$M167)),"")</f>
        <v/>
      </c>
      <c r="C167" s="10">
        <f>IFERROR(IF($M167="","",INDEX('Load Plan'!$B$2:$B$101,$M167)),"")</f>
        <v/>
      </c>
      <c r="D167" s="10">
        <f>IFERROR(IF($M167="","",INDEX('Load Plan'!$C$2:$C$101,$M167)),"")</f>
        <v/>
      </c>
      <c r="E167" s="10">
        <f>IFERROR(IF($M167="","",INDEX('Load Plan'!$K$2:$K$101,$M167)),"")</f>
        <v/>
      </c>
      <c r="F167" s="10">
        <f>IFERROR(IF($M167="","",INDEX('Load Plan'!$J$2:$J$101,$M167)),"")</f>
        <v/>
      </c>
      <c r="G167" s="9">
        <f>IFERROR(IF($M167="","",INDEX('Load Plan'!$E$2:$E$101,$M167)),"")</f>
        <v/>
      </c>
      <c r="H167" s="9">
        <f>IFERROR(IF($M167="","",INDEX('Load Plan'!$G$2:$G$101,$M167)),"")</f>
        <v/>
      </c>
      <c r="I167" s="10">
        <f>IFERROR(IF($M167="","",INDEX('Load Plan'!$M$2:$M$101,$M167)),"")</f>
        <v/>
      </c>
      <c r="J167" s="10">
        <f>IFERROR(IF($M167="","",INDEX('Load Plan'!$N$2:$N$101,$M167)),"")</f>
        <v/>
      </c>
      <c r="K167" s="10">
        <f>IFERROR(IF($M167="","",INDEX('Load Plan'!$O$2:$O$101,$M167)),"")</f>
        <v/>
      </c>
      <c r="L167" s="10">
        <f>IFERROR(IF($M167="","",INDEX('Load Plan'!$P$2:$P$101,$M167)),"")</f>
        <v/>
      </c>
      <c r="M167" s="10">
        <f>IFERROR(MATCH(AGGREGATE(15,6,'Load Plan'!$Q$2:$Q$101/('Load Plan'!$P$2:$P$101="Reschedule Required"),ROWS($M$122:M167)),'Load Plan'!$Q$2:$Q$101,0),"")</f>
        <v/>
      </c>
    </row>
    <row r="168">
      <c r="A168" s="9">
        <f>IFERROR(IF($M168="","",INDEX('Load Plan'!$F$2:$F$101,$M168)),"")</f>
        <v/>
      </c>
      <c r="B168" s="10">
        <f>IFERROR(IF($M168="","",INDEX('Load Plan'!$A$2:$A$101,$M168)),"")</f>
        <v/>
      </c>
      <c r="C168" s="10">
        <f>IFERROR(IF($M168="","",INDEX('Load Plan'!$B$2:$B$101,$M168)),"")</f>
        <v/>
      </c>
      <c r="D168" s="10">
        <f>IFERROR(IF($M168="","",INDEX('Load Plan'!$C$2:$C$101,$M168)),"")</f>
        <v/>
      </c>
      <c r="E168" s="10">
        <f>IFERROR(IF($M168="","",INDEX('Load Plan'!$K$2:$K$101,$M168)),"")</f>
        <v/>
      </c>
      <c r="F168" s="10">
        <f>IFERROR(IF($M168="","",INDEX('Load Plan'!$J$2:$J$101,$M168)),"")</f>
        <v/>
      </c>
      <c r="G168" s="9">
        <f>IFERROR(IF($M168="","",INDEX('Load Plan'!$E$2:$E$101,$M168)),"")</f>
        <v/>
      </c>
      <c r="H168" s="9">
        <f>IFERROR(IF($M168="","",INDEX('Load Plan'!$G$2:$G$101,$M168)),"")</f>
        <v/>
      </c>
      <c r="I168" s="10">
        <f>IFERROR(IF($M168="","",INDEX('Load Plan'!$M$2:$M$101,$M168)),"")</f>
        <v/>
      </c>
      <c r="J168" s="10">
        <f>IFERROR(IF($M168="","",INDEX('Load Plan'!$N$2:$N$101,$M168)),"")</f>
        <v/>
      </c>
      <c r="K168" s="10">
        <f>IFERROR(IF($M168="","",INDEX('Load Plan'!$O$2:$O$101,$M168)),"")</f>
        <v/>
      </c>
      <c r="L168" s="10">
        <f>IFERROR(IF($M168="","",INDEX('Load Plan'!$P$2:$P$101,$M168)),"")</f>
        <v/>
      </c>
      <c r="M168" s="10">
        <f>IFERROR(MATCH(AGGREGATE(15,6,'Load Plan'!$Q$2:$Q$101/('Load Plan'!$P$2:$P$101="Reschedule Required"),ROWS($M$122:M168)),'Load Plan'!$Q$2:$Q$101,0),"")</f>
        <v/>
      </c>
    </row>
    <row r="169">
      <c r="A169" s="9">
        <f>IFERROR(IF($M169="","",INDEX('Load Plan'!$F$2:$F$101,$M169)),"")</f>
        <v/>
      </c>
      <c r="B169" s="10">
        <f>IFERROR(IF($M169="","",INDEX('Load Plan'!$A$2:$A$101,$M169)),"")</f>
        <v/>
      </c>
      <c r="C169" s="10">
        <f>IFERROR(IF($M169="","",INDEX('Load Plan'!$B$2:$B$101,$M169)),"")</f>
        <v/>
      </c>
      <c r="D169" s="10">
        <f>IFERROR(IF($M169="","",INDEX('Load Plan'!$C$2:$C$101,$M169)),"")</f>
        <v/>
      </c>
      <c r="E169" s="10">
        <f>IFERROR(IF($M169="","",INDEX('Load Plan'!$K$2:$K$101,$M169)),"")</f>
        <v/>
      </c>
      <c r="F169" s="10">
        <f>IFERROR(IF($M169="","",INDEX('Load Plan'!$J$2:$J$101,$M169)),"")</f>
        <v/>
      </c>
      <c r="G169" s="9">
        <f>IFERROR(IF($M169="","",INDEX('Load Plan'!$E$2:$E$101,$M169)),"")</f>
        <v/>
      </c>
      <c r="H169" s="9">
        <f>IFERROR(IF($M169="","",INDEX('Load Plan'!$G$2:$G$101,$M169)),"")</f>
        <v/>
      </c>
      <c r="I169" s="10">
        <f>IFERROR(IF($M169="","",INDEX('Load Plan'!$M$2:$M$101,$M169)),"")</f>
        <v/>
      </c>
      <c r="J169" s="10">
        <f>IFERROR(IF($M169="","",INDEX('Load Plan'!$N$2:$N$101,$M169)),"")</f>
        <v/>
      </c>
      <c r="K169" s="10">
        <f>IFERROR(IF($M169="","",INDEX('Load Plan'!$O$2:$O$101,$M169)),"")</f>
        <v/>
      </c>
      <c r="L169" s="10">
        <f>IFERROR(IF($M169="","",INDEX('Load Plan'!$P$2:$P$101,$M169)),"")</f>
        <v/>
      </c>
      <c r="M169" s="10">
        <f>IFERROR(MATCH(AGGREGATE(15,6,'Load Plan'!$Q$2:$Q$101/('Load Plan'!$P$2:$P$101="Reschedule Required"),ROWS($M$122:M169)),'Load Plan'!$Q$2:$Q$101,0),"")</f>
        <v/>
      </c>
    </row>
    <row r="170">
      <c r="A170" s="9">
        <f>IFERROR(IF($M170="","",INDEX('Load Plan'!$F$2:$F$101,$M170)),"")</f>
        <v/>
      </c>
      <c r="B170" s="10">
        <f>IFERROR(IF($M170="","",INDEX('Load Plan'!$A$2:$A$101,$M170)),"")</f>
        <v/>
      </c>
      <c r="C170" s="10">
        <f>IFERROR(IF($M170="","",INDEX('Load Plan'!$B$2:$B$101,$M170)),"")</f>
        <v/>
      </c>
      <c r="D170" s="10">
        <f>IFERROR(IF($M170="","",INDEX('Load Plan'!$C$2:$C$101,$M170)),"")</f>
        <v/>
      </c>
      <c r="E170" s="10">
        <f>IFERROR(IF($M170="","",INDEX('Load Plan'!$K$2:$K$101,$M170)),"")</f>
        <v/>
      </c>
      <c r="F170" s="10">
        <f>IFERROR(IF($M170="","",INDEX('Load Plan'!$J$2:$J$101,$M170)),"")</f>
        <v/>
      </c>
      <c r="G170" s="9">
        <f>IFERROR(IF($M170="","",INDEX('Load Plan'!$E$2:$E$101,$M170)),"")</f>
        <v/>
      </c>
      <c r="H170" s="9">
        <f>IFERROR(IF($M170="","",INDEX('Load Plan'!$G$2:$G$101,$M170)),"")</f>
        <v/>
      </c>
      <c r="I170" s="10">
        <f>IFERROR(IF($M170="","",INDEX('Load Plan'!$M$2:$M$101,$M170)),"")</f>
        <v/>
      </c>
      <c r="J170" s="10">
        <f>IFERROR(IF($M170="","",INDEX('Load Plan'!$N$2:$N$101,$M170)),"")</f>
        <v/>
      </c>
      <c r="K170" s="10">
        <f>IFERROR(IF($M170="","",INDEX('Load Plan'!$O$2:$O$101,$M170)),"")</f>
        <v/>
      </c>
      <c r="L170" s="10">
        <f>IFERROR(IF($M170="","",INDEX('Load Plan'!$P$2:$P$101,$M170)),"")</f>
        <v/>
      </c>
      <c r="M170" s="10">
        <f>IFERROR(MATCH(AGGREGATE(15,6,'Load Plan'!$Q$2:$Q$101/('Load Plan'!$P$2:$P$101="Reschedule Required"),ROWS($M$122:M170)),'Load Plan'!$Q$2:$Q$101,0),"")</f>
        <v/>
      </c>
    </row>
    <row r="171">
      <c r="A171" s="9">
        <f>IFERROR(IF($M171="","",INDEX('Load Plan'!$F$2:$F$101,$M171)),"")</f>
        <v/>
      </c>
      <c r="B171" s="10">
        <f>IFERROR(IF($M171="","",INDEX('Load Plan'!$A$2:$A$101,$M171)),"")</f>
        <v/>
      </c>
      <c r="C171" s="10">
        <f>IFERROR(IF($M171="","",INDEX('Load Plan'!$B$2:$B$101,$M171)),"")</f>
        <v/>
      </c>
      <c r="D171" s="10">
        <f>IFERROR(IF($M171="","",INDEX('Load Plan'!$C$2:$C$101,$M171)),"")</f>
        <v/>
      </c>
      <c r="E171" s="10">
        <f>IFERROR(IF($M171="","",INDEX('Load Plan'!$K$2:$K$101,$M171)),"")</f>
        <v/>
      </c>
      <c r="F171" s="10">
        <f>IFERROR(IF($M171="","",INDEX('Load Plan'!$J$2:$J$101,$M171)),"")</f>
        <v/>
      </c>
      <c r="G171" s="9">
        <f>IFERROR(IF($M171="","",INDEX('Load Plan'!$E$2:$E$101,$M171)),"")</f>
        <v/>
      </c>
      <c r="H171" s="9">
        <f>IFERROR(IF($M171="","",INDEX('Load Plan'!$G$2:$G$101,$M171)),"")</f>
        <v/>
      </c>
      <c r="I171" s="10">
        <f>IFERROR(IF($M171="","",INDEX('Load Plan'!$M$2:$M$101,$M171)),"")</f>
        <v/>
      </c>
      <c r="J171" s="10">
        <f>IFERROR(IF($M171="","",INDEX('Load Plan'!$N$2:$N$101,$M171)),"")</f>
        <v/>
      </c>
      <c r="K171" s="10">
        <f>IFERROR(IF($M171="","",INDEX('Load Plan'!$O$2:$O$101,$M171)),"")</f>
        <v/>
      </c>
      <c r="L171" s="10">
        <f>IFERROR(IF($M171="","",INDEX('Load Plan'!$P$2:$P$101,$M171)),"")</f>
        <v/>
      </c>
      <c r="M171" s="10">
        <f>IFERROR(MATCH(AGGREGATE(15,6,'Load Plan'!$Q$2:$Q$101/('Load Plan'!$P$2:$P$101="Reschedule Required"),ROWS($M$122:M171)),'Load Plan'!$Q$2:$Q$101,0),"")</f>
        <v/>
      </c>
    </row>
    <row r="172">
      <c r="A172" s="9">
        <f>IFERROR(IF($M172="","",INDEX('Load Plan'!$F$2:$F$101,$M172)),"")</f>
        <v/>
      </c>
      <c r="B172" s="10">
        <f>IFERROR(IF($M172="","",INDEX('Load Plan'!$A$2:$A$101,$M172)),"")</f>
        <v/>
      </c>
      <c r="C172" s="10">
        <f>IFERROR(IF($M172="","",INDEX('Load Plan'!$B$2:$B$101,$M172)),"")</f>
        <v/>
      </c>
      <c r="D172" s="10">
        <f>IFERROR(IF($M172="","",INDEX('Load Plan'!$C$2:$C$101,$M172)),"")</f>
        <v/>
      </c>
      <c r="E172" s="10">
        <f>IFERROR(IF($M172="","",INDEX('Load Plan'!$K$2:$K$101,$M172)),"")</f>
        <v/>
      </c>
      <c r="F172" s="10">
        <f>IFERROR(IF($M172="","",INDEX('Load Plan'!$J$2:$J$101,$M172)),"")</f>
        <v/>
      </c>
      <c r="G172" s="9">
        <f>IFERROR(IF($M172="","",INDEX('Load Plan'!$E$2:$E$101,$M172)),"")</f>
        <v/>
      </c>
      <c r="H172" s="9">
        <f>IFERROR(IF($M172="","",INDEX('Load Plan'!$G$2:$G$101,$M172)),"")</f>
        <v/>
      </c>
      <c r="I172" s="10">
        <f>IFERROR(IF($M172="","",INDEX('Load Plan'!$M$2:$M$101,$M172)),"")</f>
        <v/>
      </c>
      <c r="J172" s="10">
        <f>IFERROR(IF($M172="","",INDEX('Load Plan'!$N$2:$N$101,$M172)),"")</f>
        <v/>
      </c>
      <c r="K172" s="10">
        <f>IFERROR(IF($M172="","",INDEX('Load Plan'!$O$2:$O$101,$M172)),"")</f>
        <v/>
      </c>
      <c r="L172" s="10">
        <f>IFERROR(IF($M172="","",INDEX('Load Plan'!$P$2:$P$101,$M172)),"")</f>
        <v/>
      </c>
      <c r="M172" s="10">
        <f>IFERROR(MATCH(AGGREGATE(15,6,'Load Plan'!$Q$2:$Q$101/('Load Plan'!$P$2:$P$101="Reschedule Required"),ROWS($M$122:M172)),'Load Plan'!$Q$2:$Q$101,0),"")</f>
        <v/>
      </c>
    </row>
    <row r="173">
      <c r="A173" s="9">
        <f>IFERROR(IF($M173="","",INDEX('Load Plan'!$F$2:$F$101,$M173)),"")</f>
        <v/>
      </c>
      <c r="B173" s="10">
        <f>IFERROR(IF($M173="","",INDEX('Load Plan'!$A$2:$A$101,$M173)),"")</f>
        <v/>
      </c>
      <c r="C173" s="10">
        <f>IFERROR(IF($M173="","",INDEX('Load Plan'!$B$2:$B$101,$M173)),"")</f>
        <v/>
      </c>
      <c r="D173" s="10">
        <f>IFERROR(IF($M173="","",INDEX('Load Plan'!$C$2:$C$101,$M173)),"")</f>
        <v/>
      </c>
      <c r="E173" s="10">
        <f>IFERROR(IF($M173="","",INDEX('Load Plan'!$K$2:$K$101,$M173)),"")</f>
        <v/>
      </c>
      <c r="F173" s="10">
        <f>IFERROR(IF($M173="","",INDEX('Load Plan'!$J$2:$J$101,$M173)),"")</f>
        <v/>
      </c>
      <c r="G173" s="9">
        <f>IFERROR(IF($M173="","",INDEX('Load Plan'!$E$2:$E$101,$M173)),"")</f>
        <v/>
      </c>
      <c r="H173" s="9">
        <f>IFERROR(IF($M173="","",INDEX('Load Plan'!$G$2:$G$101,$M173)),"")</f>
        <v/>
      </c>
      <c r="I173" s="10">
        <f>IFERROR(IF($M173="","",INDEX('Load Plan'!$M$2:$M$101,$M173)),"")</f>
        <v/>
      </c>
      <c r="J173" s="10">
        <f>IFERROR(IF($M173="","",INDEX('Load Plan'!$N$2:$N$101,$M173)),"")</f>
        <v/>
      </c>
      <c r="K173" s="10">
        <f>IFERROR(IF($M173="","",INDEX('Load Plan'!$O$2:$O$101,$M173)),"")</f>
        <v/>
      </c>
      <c r="L173" s="10">
        <f>IFERROR(IF($M173="","",INDEX('Load Plan'!$P$2:$P$101,$M173)),"")</f>
        <v/>
      </c>
      <c r="M173" s="10">
        <f>IFERROR(MATCH(AGGREGATE(15,6,'Load Plan'!$Q$2:$Q$101/('Load Plan'!$P$2:$P$101="Reschedule Required"),ROWS($M$122:M173)),'Load Plan'!$Q$2:$Q$101,0),"")</f>
        <v/>
      </c>
    </row>
    <row r="174">
      <c r="A174" s="9">
        <f>IFERROR(IF($M174="","",INDEX('Load Plan'!$F$2:$F$101,$M174)),"")</f>
        <v/>
      </c>
      <c r="B174" s="10">
        <f>IFERROR(IF($M174="","",INDEX('Load Plan'!$A$2:$A$101,$M174)),"")</f>
        <v/>
      </c>
      <c r="C174" s="10">
        <f>IFERROR(IF($M174="","",INDEX('Load Plan'!$B$2:$B$101,$M174)),"")</f>
        <v/>
      </c>
      <c r="D174" s="10">
        <f>IFERROR(IF($M174="","",INDEX('Load Plan'!$C$2:$C$101,$M174)),"")</f>
        <v/>
      </c>
      <c r="E174" s="10">
        <f>IFERROR(IF($M174="","",INDEX('Load Plan'!$K$2:$K$101,$M174)),"")</f>
        <v/>
      </c>
      <c r="F174" s="10">
        <f>IFERROR(IF($M174="","",INDEX('Load Plan'!$J$2:$J$101,$M174)),"")</f>
        <v/>
      </c>
      <c r="G174" s="9">
        <f>IFERROR(IF($M174="","",INDEX('Load Plan'!$E$2:$E$101,$M174)),"")</f>
        <v/>
      </c>
      <c r="H174" s="9">
        <f>IFERROR(IF($M174="","",INDEX('Load Plan'!$G$2:$G$101,$M174)),"")</f>
        <v/>
      </c>
      <c r="I174" s="10">
        <f>IFERROR(IF($M174="","",INDEX('Load Plan'!$M$2:$M$101,$M174)),"")</f>
        <v/>
      </c>
      <c r="J174" s="10">
        <f>IFERROR(IF($M174="","",INDEX('Load Plan'!$N$2:$N$101,$M174)),"")</f>
        <v/>
      </c>
      <c r="K174" s="10">
        <f>IFERROR(IF($M174="","",INDEX('Load Plan'!$O$2:$O$101,$M174)),"")</f>
        <v/>
      </c>
      <c r="L174" s="10">
        <f>IFERROR(IF($M174="","",INDEX('Load Plan'!$P$2:$P$101,$M174)),"")</f>
        <v/>
      </c>
      <c r="M174" s="10">
        <f>IFERROR(MATCH(AGGREGATE(15,6,'Load Plan'!$Q$2:$Q$101/('Load Plan'!$P$2:$P$101="Reschedule Required"),ROWS($M$122:M174)),'Load Plan'!$Q$2:$Q$101,0),"")</f>
        <v/>
      </c>
    </row>
    <row r="175">
      <c r="A175" s="9">
        <f>IFERROR(IF($M175="","",INDEX('Load Plan'!$F$2:$F$101,$M175)),"")</f>
        <v/>
      </c>
      <c r="B175" s="10">
        <f>IFERROR(IF($M175="","",INDEX('Load Plan'!$A$2:$A$101,$M175)),"")</f>
        <v/>
      </c>
      <c r="C175" s="10">
        <f>IFERROR(IF($M175="","",INDEX('Load Plan'!$B$2:$B$101,$M175)),"")</f>
        <v/>
      </c>
      <c r="D175" s="10">
        <f>IFERROR(IF($M175="","",INDEX('Load Plan'!$C$2:$C$101,$M175)),"")</f>
        <v/>
      </c>
      <c r="E175" s="10">
        <f>IFERROR(IF($M175="","",INDEX('Load Plan'!$K$2:$K$101,$M175)),"")</f>
        <v/>
      </c>
      <c r="F175" s="10">
        <f>IFERROR(IF($M175="","",INDEX('Load Plan'!$J$2:$J$101,$M175)),"")</f>
        <v/>
      </c>
      <c r="G175" s="9">
        <f>IFERROR(IF($M175="","",INDEX('Load Plan'!$E$2:$E$101,$M175)),"")</f>
        <v/>
      </c>
      <c r="H175" s="9">
        <f>IFERROR(IF($M175="","",INDEX('Load Plan'!$G$2:$G$101,$M175)),"")</f>
        <v/>
      </c>
      <c r="I175" s="10">
        <f>IFERROR(IF($M175="","",INDEX('Load Plan'!$M$2:$M$101,$M175)),"")</f>
        <v/>
      </c>
      <c r="J175" s="10">
        <f>IFERROR(IF($M175="","",INDEX('Load Plan'!$N$2:$N$101,$M175)),"")</f>
        <v/>
      </c>
      <c r="K175" s="10">
        <f>IFERROR(IF($M175="","",INDEX('Load Plan'!$O$2:$O$101,$M175)),"")</f>
        <v/>
      </c>
      <c r="L175" s="10">
        <f>IFERROR(IF($M175="","",INDEX('Load Plan'!$P$2:$P$101,$M175)),"")</f>
        <v/>
      </c>
      <c r="M175" s="10">
        <f>IFERROR(MATCH(AGGREGATE(15,6,'Load Plan'!$Q$2:$Q$101/('Load Plan'!$P$2:$P$101="Reschedule Required"),ROWS($M$122:M175)),'Load Plan'!$Q$2:$Q$101,0),"")</f>
        <v/>
      </c>
    </row>
    <row r="176">
      <c r="A176" s="9">
        <f>IFERROR(IF($M176="","",INDEX('Load Plan'!$F$2:$F$101,$M176)),"")</f>
        <v/>
      </c>
      <c r="B176" s="10">
        <f>IFERROR(IF($M176="","",INDEX('Load Plan'!$A$2:$A$101,$M176)),"")</f>
        <v/>
      </c>
      <c r="C176" s="10">
        <f>IFERROR(IF($M176="","",INDEX('Load Plan'!$B$2:$B$101,$M176)),"")</f>
        <v/>
      </c>
      <c r="D176" s="10">
        <f>IFERROR(IF($M176="","",INDEX('Load Plan'!$C$2:$C$101,$M176)),"")</f>
        <v/>
      </c>
      <c r="E176" s="10">
        <f>IFERROR(IF($M176="","",INDEX('Load Plan'!$K$2:$K$101,$M176)),"")</f>
        <v/>
      </c>
      <c r="F176" s="10">
        <f>IFERROR(IF($M176="","",INDEX('Load Plan'!$J$2:$J$101,$M176)),"")</f>
        <v/>
      </c>
      <c r="G176" s="9">
        <f>IFERROR(IF($M176="","",INDEX('Load Plan'!$E$2:$E$101,$M176)),"")</f>
        <v/>
      </c>
      <c r="H176" s="9">
        <f>IFERROR(IF($M176="","",INDEX('Load Plan'!$G$2:$G$101,$M176)),"")</f>
        <v/>
      </c>
      <c r="I176" s="10">
        <f>IFERROR(IF($M176="","",INDEX('Load Plan'!$M$2:$M$101,$M176)),"")</f>
        <v/>
      </c>
      <c r="J176" s="10">
        <f>IFERROR(IF($M176="","",INDEX('Load Plan'!$N$2:$N$101,$M176)),"")</f>
        <v/>
      </c>
      <c r="K176" s="10">
        <f>IFERROR(IF($M176="","",INDEX('Load Plan'!$O$2:$O$101,$M176)),"")</f>
        <v/>
      </c>
      <c r="L176" s="10">
        <f>IFERROR(IF($M176="","",INDEX('Load Plan'!$P$2:$P$101,$M176)),"")</f>
        <v/>
      </c>
      <c r="M176" s="10">
        <f>IFERROR(MATCH(AGGREGATE(15,6,'Load Plan'!$Q$2:$Q$101/('Load Plan'!$P$2:$P$101="Reschedule Required"),ROWS($M$122:M176)),'Load Plan'!$Q$2:$Q$101,0),"")</f>
        <v/>
      </c>
    </row>
    <row r="177">
      <c r="A177" s="9">
        <f>IFERROR(IF($M177="","",INDEX('Load Plan'!$F$2:$F$101,$M177)),"")</f>
        <v/>
      </c>
      <c r="B177" s="10">
        <f>IFERROR(IF($M177="","",INDEX('Load Plan'!$A$2:$A$101,$M177)),"")</f>
        <v/>
      </c>
      <c r="C177" s="10">
        <f>IFERROR(IF($M177="","",INDEX('Load Plan'!$B$2:$B$101,$M177)),"")</f>
        <v/>
      </c>
      <c r="D177" s="10">
        <f>IFERROR(IF($M177="","",INDEX('Load Plan'!$C$2:$C$101,$M177)),"")</f>
        <v/>
      </c>
      <c r="E177" s="10">
        <f>IFERROR(IF($M177="","",INDEX('Load Plan'!$K$2:$K$101,$M177)),"")</f>
        <v/>
      </c>
      <c r="F177" s="10">
        <f>IFERROR(IF($M177="","",INDEX('Load Plan'!$J$2:$J$101,$M177)),"")</f>
        <v/>
      </c>
      <c r="G177" s="9">
        <f>IFERROR(IF($M177="","",INDEX('Load Plan'!$E$2:$E$101,$M177)),"")</f>
        <v/>
      </c>
      <c r="H177" s="9">
        <f>IFERROR(IF($M177="","",INDEX('Load Plan'!$G$2:$G$101,$M177)),"")</f>
        <v/>
      </c>
      <c r="I177" s="10">
        <f>IFERROR(IF($M177="","",INDEX('Load Plan'!$M$2:$M$101,$M177)),"")</f>
        <v/>
      </c>
      <c r="J177" s="10">
        <f>IFERROR(IF($M177="","",INDEX('Load Plan'!$N$2:$N$101,$M177)),"")</f>
        <v/>
      </c>
      <c r="K177" s="10">
        <f>IFERROR(IF($M177="","",INDEX('Load Plan'!$O$2:$O$101,$M177)),"")</f>
        <v/>
      </c>
      <c r="L177" s="10">
        <f>IFERROR(IF($M177="","",INDEX('Load Plan'!$P$2:$P$101,$M177)),"")</f>
        <v/>
      </c>
      <c r="M177" s="10">
        <f>IFERROR(MATCH(AGGREGATE(15,6,'Load Plan'!$Q$2:$Q$101/('Load Plan'!$P$2:$P$101="Reschedule Required"),ROWS($M$122:M177)),'Load Plan'!$Q$2:$Q$101,0),"")</f>
        <v/>
      </c>
    </row>
    <row r="178">
      <c r="A178" s="9">
        <f>IFERROR(IF($M178="","",INDEX('Load Plan'!$F$2:$F$101,$M178)),"")</f>
        <v/>
      </c>
      <c r="B178" s="10">
        <f>IFERROR(IF($M178="","",INDEX('Load Plan'!$A$2:$A$101,$M178)),"")</f>
        <v/>
      </c>
      <c r="C178" s="10">
        <f>IFERROR(IF($M178="","",INDEX('Load Plan'!$B$2:$B$101,$M178)),"")</f>
        <v/>
      </c>
      <c r="D178" s="10">
        <f>IFERROR(IF($M178="","",INDEX('Load Plan'!$C$2:$C$101,$M178)),"")</f>
        <v/>
      </c>
      <c r="E178" s="10">
        <f>IFERROR(IF($M178="","",INDEX('Load Plan'!$K$2:$K$101,$M178)),"")</f>
        <v/>
      </c>
      <c r="F178" s="10">
        <f>IFERROR(IF($M178="","",INDEX('Load Plan'!$J$2:$J$101,$M178)),"")</f>
        <v/>
      </c>
      <c r="G178" s="9">
        <f>IFERROR(IF($M178="","",INDEX('Load Plan'!$E$2:$E$101,$M178)),"")</f>
        <v/>
      </c>
      <c r="H178" s="9">
        <f>IFERROR(IF($M178="","",INDEX('Load Plan'!$G$2:$G$101,$M178)),"")</f>
        <v/>
      </c>
      <c r="I178" s="10">
        <f>IFERROR(IF($M178="","",INDEX('Load Plan'!$M$2:$M$101,$M178)),"")</f>
        <v/>
      </c>
      <c r="J178" s="10">
        <f>IFERROR(IF($M178="","",INDEX('Load Plan'!$N$2:$N$101,$M178)),"")</f>
        <v/>
      </c>
      <c r="K178" s="10">
        <f>IFERROR(IF($M178="","",INDEX('Load Plan'!$O$2:$O$101,$M178)),"")</f>
        <v/>
      </c>
      <c r="L178" s="10">
        <f>IFERROR(IF($M178="","",INDEX('Load Plan'!$P$2:$P$101,$M178)),"")</f>
        <v/>
      </c>
      <c r="M178" s="10">
        <f>IFERROR(MATCH(AGGREGATE(15,6,'Load Plan'!$Q$2:$Q$101/('Load Plan'!$P$2:$P$101="Reschedule Required"),ROWS($M$122:M178)),'Load Plan'!$Q$2:$Q$101,0),"")</f>
        <v/>
      </c>
    </row>
    <row r="179">
      <c r="A179" s="9">
        <f>IFERROR(IF($M179="","",INDEX('Load Plan'!$F$2:$F$101,$M179)),"")</f>
        <v/>
      </c>
      <c r="B179" s="10">
        <f>IFERROR(IF($M179="","",INDEX('Load Plan'!$A$2:$A$101,$M179)),"")</f>
        <v/>
      </c>
      <c r="C179" s="10">
        <f>IFERROR(IF($M179="","",INDEX('Load Plan'!$B$2:$B$101,$M179)),"")</f>
        <v/>
      </c>
      <c r="D179" s="10">
        <f>IFERROR(IF($M179="","",INDEX('Load Plan'!$C$2:$C$101,$M179)),"")</f>
        <v/>
      </c>
      <c r="E179" s="10">
        <f>IFERROR(IF($M179="","",INDEX('Load Plan'!$K$2:$K$101,$M179)),"")</f>
        <v/>
      </c>
      <c r="F179" s="10">
        <f>IFERROR(IF($M179="","",INDEX('Load Plan'!$J$2:$J$101,$M179)),"")</f>
        <v/>
      </c>
      <c r="G179" s="9">
        <f>IFERROR(IF($M179="","",INDEX('Load Plan'!$E$2:$E$101,$M179)),"")</f>
        <v/>
      </c>
      <c r="H179" s="9">
        <f>IFERROR(IF($M179="","",INDEX('Load Plan'!$G$2:$G$101,$M179)),"")</f>
        <v/>
      </c>
      <c r="I179" s="10">
        <f>IFERROR(IF($M179="","",INDEX('Load Plan'!$M$2:$M$101,$M179)),"")</f>
        <v/>
      </c>
      <c r="J179" s="10">
        <f>IFERROR(IF($M179="","",INDEX('Load Plan'!$N$2:$N$101,$M179)),"")</f>
        <v/>
      </c>
      <c r="K179" s="10">
        <f>IFERROR(IF($M179="","",INDEX('Load Plan'!$O$2:$O$101,$M179)),"")</f>
        <v/>
      </c>
      <c r="L179" s="10">
        <f>IFERROR(IF($M179="","",INDEX('Load Plan'!$P$2:$P$101,$M179)),"")</f>
        <v/>
      </c>
      <c r="M179" s="10">
        <f>IFERROR(MATCH(AGGREGATE(15,6,'Load Plan'!$Q$2:$Q$101/('Load Plan'!$P$2:$P$101="Reschedule Required"),ROWS($M$122:M179)),'Load Plan'!$Q$2:$Q$101,0),"")</f>
        <v/>
      </c>
    </row>
    <row r="180">
      <c r="A180" s="9">
        <f>IFERROR(IF($M180="","",INDEX('Load Plan'!$F$2:$F$101,$M180)),"")</f>
        <v/>
      </c>
      <c r="B180" s="10">
        <f>IFERROR(IF($M180="","",INDEX('Load Plan'!$A$2:$A$101,$M180)),"")</f>
        <v/>
      </c>
      <c r="C180" s="10">
        <f>IFERROR(IF($M180="","",INDEX('Load Plan'!$B$2:$B$101,$M180)),"")</f>
        <v/>
      </c>
      <c r="D180" s="10">
        <f>IFERROR(IF($M180="","",INDEX('Load Plan'!$C$2:$C$101,$M180)),"")</f>
        <v/>
      </c>
      <c r="E180" s="10">
        <f>IFERROR(IF($M180="","",INDEX('Load Plan'!$K$2:$K$101,$M180)),"")</f>
        <v/>
      </c>
      <c r="F180" s="10">
        <f>IFERROR(IF($M180="","",INDEX('Load Plan'!$J$2:$J$101,$M180)),"")</f>
        <v/>
      </c>
      <c r="G180" s="9">
        <f>IFERROR(IF($M180="","",INDEX('Load Plan'!$E$2:$E$101,$M180)),"")</f>
        <v/>
      </c>
      <c r="H180" s="9">
        <f>IFERROR(IF($M180="","",INDEX('Load Plan'!$G$2:$G$101,$M180)),"")</f>
        <v/>
      </c>
      <c r="I180" s="10">
        <f>IFERROR(IF($M180="","",INDEX('Load Plan'!$M$2:$M$101,$M180)),"")</f>
        <v/>
      </c>
      <c r="J180" s="10">
        <f>IFERROR(IF($M180="","",INDEX('Load Plan'!$N$2:$N$101,$M180)),"")</f>
        <v/>
      </c>
      <c r="K180" s="10">
        <f>IFERROR(IF($M180="","",INDEX('Load Plan'!$O$2:$O$101,$M180)),"")</f>
        <v/>
      </c>
      <c r="L180" s="10">
        <f>IFERROR(IF($M180="","",INDEX('Load Plan'!$P$2:$P$101,$M180)),"")</f>
        <v/>
      </c>
      <c r="M180" s="10">
        <f>IFERROR(MATCH(AGGREGATE(15,6,'Load Plan'!$Q$2:$Q$101/('Load Plan'!$P$2:$P$101="Reschedule Required"),ROWS($M$122:M180)),'Load Plan'!$Q$2:$Q$101,0),"")</f>
        <v/>
      </c>
    </row>
    <row r="181">
      <c r="A181" s="9">
        <f>IFERROR(IF($M181="","",INDEX('Load Plan'!$F$2:$F$101,$M181)),"")</f>
        <v/>
      </c>
      <c r="B181" s="10">
        <f>IFERROR(IF($M181="","",INDEX('Load Plan'!$A$2:$A$101,$M181)),"")</f>
        <v/>
      </c>
      <c r="C181" s="10">
        <f>IFERROR(IF($M181="","",INDEX('Load Plan'!$B$2:$B$101,$M181)),"")</f>
        <v/>
      </c>
      <c r="D181" s="10">
        <f>IFERROR(IF($M181="","",INDEX('Load Plan'!$C$2:$C$101,$M181)),"")</f>
        <v/>
      </c>
      <c r="E181" s="10">
        <f>IFERROR(IF($M181="","",INDEX('Load Plan'!$K$2:$K$101,$M181)),"")</f>
        <v/>
      </c>
      <c r="F181" s="10">
        <f>IFERROR(IF($M181="","",INDEX('Load Plan'!$J$2:$J$101,$M181)),"")</f>
        <v/>
      </c>
      <c r="G181" s="9">
        <f>IFERROR(IF($M181="","",INDEX('Load Plan'!$E$2:$E$101,$M181)),"")</f>
        <v/>
      </c>
      <c r="H181" s="9">
        <f>IFERROR(IF($M181="","",INDEX('Load Plan'!$G$2:$G$101,$M181)),"")</f>
        <v/>
      </c>
      <c r="I181" s="10">
        <f>IFERROR(IF($M181="","",INDEX('Load Plan'!$M$2:$M$101,$M181)),"")</f>
        <v/>
      </c>
      <c r="J181" s="10">
        <f>IFERROR(IF($M181="","",INDEX('Load Plan'!$N$2:$N$101,$M181)),"")</f>
        <v/>
      </c>
      <c r="K181" s="10">
        <f>IFERROR(IF($M181="","",INDEX('Load Plan'!$O$2:$O$101,$M181)),"")</f>
        <v/>
      </c>
      <c r="L181" s="10">
        <f>IFERROR(IF($M181="","",INDEX('Load Plan'!$P$2:$P$101,$M181)),"")</f>
        <v/>
      </c>
      <c r="M181" s="10">
        <f>IFERROR(MATCH(AGGREGATE(15,6,'Load Plan'!$Q$2:$Q$101/('Load Plan'!$P$2:$P$101="Reschedule Required"),ROWS($M$122:M181)),'Load Plan'!$Q$2:$Q$101,0),"")</f>
        <v/>
      </c>
    </row>
    <row r="182">
      <c r="A182" s="9">
        <f>IFERROR(IF($M182="","",INDEX('Load Plan'!$F$2:$F$101,$M182)),"")</f>
        <v/>
      </c>
      <c r="B182" s="10">
        <f>IFERROR(IF($M182="","",INDEX('Load Plan'!$A$2:$A$101,$M182)),"")</f>
        <v/>
      </c>
      <c r="C182" s="10">
        <f>IFERROR(IF($M182="","",INDEX('Load Plan'!$B$2:$B$101,$M182)),"")</f>
        <v/>
      </c>
      <c r="D182" s="10">
        <f>IFERROR(IF($M182="","",INDEX('Load Plan'!$C$2:$C$101,$M182)),"")</f>
        <v/>
      </c>
      <c r="E182" s="10">
        <f>IFERROR(IF($M182="","",INDEX('Load Plan'!$K$2:$K$101,$M182)),"")</f>
        <v/>
      </c>
      <c r="F182" s="10">
        <f>IFERROR(IF($M182="","",INDEX('Load Plan'!$J$2:$J$101,$M182)),"")</f>
        <v/>
      </c>
      <c r="G182" s="9">
        <f>IFERROR(IF($M182="","",INDEX('Load Plan'!$E$2:$E$101,$M182)),"")</f>
        <v/>
      </c>
      <c r="H182" s="9">
        <f>IFERROR(IF($M182="","",INDEX('Load Plan'!$G$2:$G$101,$M182)),"")</f>
        <v/>
      </c>
      <c r="I182" s="10">
        <f>IFERROR(IF($M182="","",INDEX('Load Plan'!$M$2:$M$101,$M182)),"")</f>
        <v/>
      </c>
      <c r="J182" s="10">
        <f>IFERROR(IF($M182="","",INDEX('Load Plan'!$N$2:$N$101,$M182)),"")</f>
        <v/>
      </c>
      <c r="K182" s="10">
        <f>IFERROR(IF($M182="","",INDEX('Load Plan'!$O$2:$O$101,$M182)),"")</f>
        <v/>
      </c>
      <c r="L182" s="10">
        <f>IFERROR(IF($M182="","",INDEX('Load Plan'!$P$2:$P$101,$M182)),"")</f>
        <v/>
      </c>
      <c r="M182" s="10">
        <f>IFERROR(MATCH(AGGREGATE(15,6,'Load Plan'!$Q$2:$Q$101/('Load Plan'!$P$2:$P$101="Reschedule Required"),ROWS($M$122:M182)),'Load Plan'!$Q$2:$Q$101,0),"")</f>
        <v/>
      </c>
    </row>
    <row r="183">
      <c r="A183" s="9">
        <f>IFERROR(IF($M183="","",INDEX('Load Plan'!$F$2:$F$101,$M183)),"")</f>
        <v/>
      </c>
      <c r="B183" s="10">
        <f>IFERROR(IF($M183="","",INDEX('Load Plan'!$A$2:$A$101,$M183)),"")</f>
        <v/>
      </c>
      <c r="C183" s="10">
        <f>IFERROR(IF($M183="","",INDEX('Load Plan'!$B$2:$B$101,$M183)),"")</f>
        <v/>
      </c>
      <c r="D183" s="10">
        <f>IFERROR(IF($M183="","",INDEX('Load Plan'!$C$2:$C$101,$M183)),"")</f>
        <v/>
      </c>
      <c r="E183" s="10">
        <f>IFERROR(IF($M183="","",INDEX('Load Plan'!$K$2:$K$101,$M183)),"")</f>
        <v/>
      </c>
      <c r="F183" s="10">
        <f>IFERROR(IF($M183="","",INDEX('Load Plan'!$J$2:$J$101,$M183)),"")</f>
        <v/>
      </c>
      <c r="G183" s="9">
        <f>IFERROR(IF($M183="","",INDEX('Load Plan'!$E$2:$E$101,$M183)),"")</f>
        <v/>
      </c>
      <c r="H183" s="9">
        <f>IFERROR(IF($M183="","",INDEX('Load Plan'!$G$2:$G$101,$M183)),"")</f>
        <v/>
      </c>
      <c r="I183" s="10">
        <f>IFERROR(IF($M183="","",INDEX('Load Plan'!$M$2:$M$101,$M183)),"")</f>
        <v/>
      </c>
      <c r="J183" s="10">
        <f>IFERROR(IF($M183="","",INDEX('Load Plan'!$N$2:$N$101,$M183)),"")</f>
        <v/>
      </c>
      <c r="K183" s="10">
        <f>IFERROR(IF($M183="","",INDEX('Load Plan'!$O$2:$O$101,$M183)),"")</f>
        <v/>
      </c>
      <c r="L183" s="10">
        <f>IFERROR(IF($M183="","",INDEX('Load Plan'!$P$2:$P$101,$M183)),"")</f>
        <v/>
      </c>
      <c r="M183" s="10">
        <f>IFERROR(MATCH(AGGREGATE(15,6,'Load Plan'!$Q$2:$Q$101/('Load Plan'!$P$2:$P$101="Reschedule Required"),ROWS($M$122:M183)),'Load Plan'!$Q$2:$Q$101,0),"")</f>
        <v/>
      </c>
    </row>
    <row r="184">
      <c r="A184" s="9">
        <f>IFERROR(IF($M184="","",INDEX('Load Plan'!$F$2:$F$101,$M184)),"")</f>
        <v/>
      </c>
      <c r="B184" s="10">
        <f>IFERROR(IF($M184="","",INDEX('Load Plan'!$A$2:$A$101,$M184)),"")</f>
        <v/>
      </c>
      <c r="C184" s="10">
        <f>IFERROR(IF($M184="","",INDEX('Load Plan'!$B$2:$B$101,$M184)),"")</f>
        <v/>
      </c>
      <c r="D184" s="10">
        <f>IFERROR(IF($M184="","",INDEX('Load Plan'!$C$2:$C$101,$M184)),"")</f>
        <v/>
      </c>
      <c r="E184" s="10">
        <f>IFERROR(IF($M184="","",INDEX('Load Plan'!$K$2:$K$101,$M184)),"")</f>
        <v/>
      </c>
      <c r="F184" s="10">
        <f>IFERROR(IF($M184="","",INDEX('Load Plan'!$J$2:$J$101,$M184)),"")</f>
        <v/>
      </c>
      <c r="G184" s="9">
        <f>IFERROR(IF($M184="","",INDEX('Load Plan'!$E$2:$E$101,$M184)),"")</f>
        <v/>
      </c>
      <c r="H184" s="9">
        <f>IFERROR(IF($M184="","",INDEX('Load Plan'!$G$2:$G$101,$M184)),"")</f>
        <v/>
      </c>
      <c r="I184" s="10">
        <f>IFERROR(IF($M184="","",INDEX('Load Plan'!$M$2:$M$101,$M184)),"")</f>
        <v/>
      </c>
      <c r="J184" s="10">
        <f>IFERROR(IF($M184="","",INDEX('Load Plan'!$N$2:$N$101,$M184)),"")</f>
        <v/>
      </c>
      <c r="K184" s="10">
        <f>IFERROR(IF($M184="","",INDEX('Load Plan'!$O$2:$O$101,$M184)),"")</f>
        <v/>
      </c>
      <c r="L184" s="10">
        <f>IFERROR(IF($M184="","",INDEX('Load Plan'!$P$2:$P$101,$M184)),"")</f>
        <v/>
      </c>
      <c r="M184" s="10">
        <f>IFERROR(MATCH(AGGREGATE(15,6,'Load Plan'!$Q$2:$Q$101/('Load Plan'!$P$2:$P$101="Reschedule Required"),ROWS($M$122:M184)),'Load Plan'!$Q$2:$Q$101,0),"")</f>
        <v/>
      </c>
    </row>
    <row r="185">
      <c r="A185" s="9">
        <f>IFERROR(IF($M185="","",INDEX('Load Plan'!$F$2:$F$101,$M185)),"")</f>
        <v/>
      </c>
      <c r="B185" s="10">
        <f>IFERROR(IF($M185="","",INDEX('Load Plan'!$A$2:$A$101,$M185)),"")</f>
        <v/>
      </c>
      <c r="C185" s="10">
        <f>IFERROR(IF($M185="","",INDEX('Load Plan'!$B$2:$B$101,$M185)),"")</f>
        <v/>
      </c>
      <c r="D185" s="10">
        <f>IFERROR(IF($M185="","",INDEX('Load Plan'!$C$2:$C$101,$M185)),"")</f>
        <v/>
      </c>
      <c r="E185" s="10">
        <f>IFERROR(IF($M185="","",INDEX('Load Plan'!$K$2:$K$101,$M185)),"")</f>
        <v/>
      </c>
      <c r="F185" s="10">
        <f>IFERROR(IF($M185="","",INDEX('Load Plan'!$J$2:$J$101,$M185)),"")</f>
        <v/>
      </c>
      <c r="G185" s="9">
        <f>IFERROR(IF($M185="","",INDEX('Load Plan'!$E$2:$E$101,$M185)),"")</f>
        <v/>
      </c>
      <c r="H185" s="9">
        <f>IFERROR(IF($M185="","",INDEX('Load Plan'!$G$2:$G$101,$M185)),"")</f>
        <v/>
      </c>
      <c r="I185" s="10">
        <f>IFERROR(IF($M185="","",INDEX('Load Plan'!$M$2:$M$101,$M185)),"")</f>
        <v/>
      </c>
      <c r="J185" s="10">
        <f>IFERROR(IF($M185="","",INDEX('Load Plan'!$N$2:$N$101,$M185)),"")</f>
        <v/>
      </c>
      <c r="K185" s="10">
        <f>IFERROR(IF($M185="","",INDEX('Load Plan'!$O$2:$O$101,$M185)),"")</f>
        <v/>
      </c>
      <c r="L185" s="10">
        <f>IFERROR(IF($M185="","",INDEX('Load Plan'!$P$2:$P$101,$M185)),"")</f>
        <v/>
      </c>
      <c r="M185" s="10">
        <f>IFERROR(MATCH(AGGREGATE(15,6,'Load Plan'!$Q$2:$Q$101/('Load Plan'!$P$2:$P$101="Reschedule Required"),ROWS($M$122:M185)),'Load Plan'!$Q$2:$Q$101,0),"")</f>
        <v/>
      </c>
    </row>
    <row r="186">
      <c r="A186" s="9">
        <f>IFERROR(IF($M186="","",INDEX('Load Plan'!$F$2:$F$101,$M186)),"")</f>
        <v/>
      </c>
      <c r="B186" s="10">
        <f>IFERROR(IF($M186="","",INDEX('Load Plan'!$A$2:$A$101,$M186)),"")</f>
        <v/>
      </c>
      <c r="C186" s="10">
        <f>IFERROR(IF($M186="","",INDEX('Load Plan'!$B$2:$B$101,$M186)),"")</f>
        <v/>
      </c>
      <c r="D186" s="10">
        <f>IFERROR(IF($M186="","",INDEX('Load Plan'!$C$2:$C$101,$M186)),"")</f>
        <v/>
      </c>
      <c r="E186" s="10">
        <f>IFERROR(IF($M186="","",INDEX('Load Plan'!$K$2:$K$101,$M186)),"")</f>
        <v/>
      </c>
      <c r="F186" s="10">
        <f>IFERROR(IF($M186="","",INDEX('Load Plan'!$J$2:$J$101,$M186)),"")</f>
        <v/>
      </c>
      <c r="G186" s="9">
        <f>IFERROR(IF($M186="","",INDEX('Load Plan'!$E$2:$E$101,$M186)),"")</f>
        <v/>
      </c>
      <c r="H186" s="9">
        <f>IFERROR(IF($M186="","",INDEX('Load Plan'!$G$2:$G$101,$M186)),"")</f>
        <v/>
      </c>
      <c r="I186" s="10">
        <f>IFERROR(IF($M186="","",INDEX('Load Plan'!$M$2:$M$101,$M186)),"")</f>
        <v/>
      </c>
      <c r="J186" s="10">
        <f>IFERROR(IF($M186="","",INDEX('Load Plan'!$N$2:$N$101,$M186)),"")</f>
        <v/>
      </c>
      <c r="K186" s="10">
        <f>IFERROR(IF($M186="","",INDEX('Load Plan'!$O$2:$O$101,$M186)),"")</f>
        <v/>
      </c>
      <c r="L186" s="10">
        <f>IFERROR(IF($M186="","",INDEX('Load Plan'!$P$2:$P$101,$M186)),"")</f>
        <v/>
      </c>
      <c r="M186" s="10">
        <f>IFERROR(MATCH(AGGREGATE(15,6,'Load Plan'!$Q$2:$Q$101/('Load Plan'!$P$2:$P$101="Reschedule Required"),ROWS($M$122:M186)),'Load Plan'!$Q$2:$Q$101,0),"")</f>
        <v/>
      </c>
    </row>
    <row r="187">
      <c r="A187" s="9">
        <f>IFERROR(IF($M187="","",INDEX('Load Plan'!$F$2:$F$101,$M187)),"")</f>
        <v/>
      </c>
      <c r="B187" s="10">
        <f>IFERROR(IF($M187="","",INDEX('Load Plan'!$A$2:$A$101,$M187)),"")</f>
        <v/>
      </c>
      <c r="C187" s="10">
        <f>IFERROR(IF($M187="","",INDEX('Load Plan'!$B$2:$B$101,$M187)),"")</f>
        <v/>
      </c>
      <c r="D187" s="10">
        <f>IFERROR(IF($M187="","",INDEX('Load Plan'!$C$2:$C$101,$M187)),"")</f>
        <v/>
      </c>
      <c r="E187" s="10">
        <f>IFERROR(IF($M187="","",INDEX('Load Plan'!$K$2:$K$101,$M187)),"")</f>
        <v/>
      </c>
      <c r="F187" s="10">
        <f>IFERROR(IF($M187="","",INDEX('Load Plan'!$J$2:$J$101,$M187)),"")</f>
        <v/>
      </c>
      <c r="G187" s="9">
        <f>IFERROR(IF($M187="","",INDEX('Load Plan'!$E$2:$E$101,$M187)),"")</f>
        <v/>
      </c>
      <c r="H187" s="9">
        <f>IFERROR(IF($M187="","",INDEX('Load Plan'!$G$2:$G$101,$M187)),"")</f>
        <v/>
      </c>
      <c r="I187" s="10">
        <f>IFERROR(IF($M187="","",INDEX('Load Plan'!$M$2:$M$101,$M187)),"")</f>
        <v/>
      </c>
      <c r="J187" s="10">
        <f>IFERROR(IF($M187="","",INDEX('Load Plan'!$N$2:$N$101,$M187)),"")</f>
        <v/>
      </c>
      <c r="K187" s="10">
        <f>IFERROR(IF($M187="","",INDEX('Load Plan'!$O$2:$O$101,$M187)),"")</f>
        <v/>
      </c>
      <c r="L187" s="10">
        <f>IFERROR(IF($M187="","",INDEX('Load Plan'!$P$2:$P$101,$M187)),"")</f>
        <v/>
      </c>
      <c r="M187" s="10">
        <f>IFERROR(MATCH(AGGREGATE(15,6,'Load Plan'!$Q$2:$Q$101/('Load Plan'!$P$2:$P$101="Reschedule Required"),ROWS($M$122:M187)),'Load Plan'!$Q$2:$Q$101,0),"")</f>
        <v/>
      </c>
    </row>
    <row r="188">
      <c r="A188" s="9">
        <f>IFERROR(IF($M188="","",INDEX('Load Plan'!$F$2:$F$101,$M188)),"")</f>
        <v/>
      </c>
      <c r="B188" s="10">
        <f>IFERROR(IF($M188="","",INDEX('Load Plan'!$A$2:$A$101,$M188)),"")</f>
        <v/>
      </c>
      <c r="C188" s="10">
        <f>IFERROR(IF($M188="","",INDEX('Load Plan'!$B$2:$B$101,$M188)),"")</f>
        <v/>
      </c>
      <c r="D188" s="10">
        <f>IFERROR(IF($M188="","",INDEX('Load Plan'!$C$2:$C$101,$M188)),"")</f>
        <v/>
      </c>
      <c r="E188" s="10">
        <f>IFERROR(IF($M188="","",INDEX('Load Plan'!$K$2:$K$101,$M188)),"")</f>
        <v/>
      </c>
      <c r="F188" s="10">
        <f>IFERROR(IF($M188="","",INDEX('Load Plan'!$J$2:$J$101,$M188)),"")</f>
        <v/>
      </c>
      <c r="G188" s="9">
        <f>IFERROR(IF($M188="","",INDEX('Load Plan'!$E$2:$E$101,$M188)),"")</f>
        <v/>
      </c>
      <c r="H188" s="9">
        <f>IFERROR(IF($M188="","",INDEX('Load Plan'!$G$2:$G$101,$M188)),"")</f>
        <v/>
      </c>
      <c r="I188" s="10">
        <f>IFERROR(IF($M188="","",INDEX('Load Plan'!$M$2:$M$101,$M188)),"")</f>
        <v/>
      </c>
      <c r="J188" s="10">
        <f>IFERROR(IF($M188="","",INDEX('Load Plan'!$N$2:$N$101,$M188)),"")</f>
        <v/>
      </c>
      <c r="K188" s="10">
        <f>IFERROR(IF($M188="","",INDEX('Load Plan'!$O$2:$O$101,$M188)),"")</f>
        <v/>
      </c>
      <c r="L188" s="10">
        <f>IFERROR(IF($M188="","",INDEX('Load Plan'!$P$2:$P$101,$M188)),"")</f>
        <v/>
      </c>
      <c r="M188" s="10">
        <f>IFERROR(MATCH(AGGREGATE(15,6,'Load Plan'!$Q$2:$Q$101/('Load Plan'!$P$2:$P$101="Reschedule Required"),ROWS($M$122:M188)),'Load Plan'!$Q$2:$Q$101,0),"")</f>
        <v/>
      </c>
    </row>
    <row r="189">
      <c r="A189" s="9">
        <f>IFERROR(IF($M189="","",INDEX('Load Plan'!$F$2:$F$101,$M189)),"")</f>
        <v/>
      </c>
      <c r="B189" s="10">
        <f>IFERROR(IF($M189="","",INDEX('Load Plan'!$A$2:$A$101,$M189)),"")</f>
        <v/>
      </c>
      <c r="C189" s="10">
        <f>IFERROR(IF($M189="","",INDEX('Load Plan'!$B$2:$B$101,$M189)),"")</f>
        <v/>
      </c>
      <c r="D189" s="10">
        <f>IFERROR(IF($M189="","",INDEX('Load Plan'!$C$2:$C$101,$M189)),"")</f>
        <v/>
      </c>
      <c r="E189" s="10">
        <f>IFERROR(IF($M189="","",INDEX('Load Plan'!$K$2:$K$101,$M189)),"")</f>
        <v/>
      </c>
      <c r="F189" s="10">
        <f>IFERROR(IF($M189="","",INDEX('Load Plan'!$J$2:$J$101,$M189)),"")</f>
        <v/>
      </c>
      <c r="G189" s="9">
        <f>IFERROR(IF($M189="","",INDEX('Load Plan'!$E$2:$E$101,$M189)),"")</f>
        <v/>
      </c>
      <c r="H189" s="9">
        <f>IFERROR(IF($M189="","",INDEX('Load Plan'!$G$2:$G$101,$M189)),"")</f>
        <v/>
      </c>
      <c r="I189" s="10">
        <f>IFERROR(IF($M189="","",INDEX('Load Plan'!$M$2:$M$101,$M189)),"")</f>
        <v/>
      </c>
      <c r="J189" s="10">
        <f>IFERROR(IF($M189="","",INDEX('Load Plan'!$N$2:$N$101,$M189)),"")</f>
        <v/>
      </c>
      <c r="K189" s="10">
        <f>IFERROR(IF($M189="","",INDEX('Load Plan'!$O$2:$O$101,$M189)),"")</f>
        <v/>
      </c>
      <c r="L189" s="10">
        <f>IFERROR(IF($M189="","",INDEX('Load Plan'!$P$2:$P$101,$M189)),"")</f>
        <v/>
      </c>
      <c r="M189" s="10">
        <f>IFERROR(MATCH(AGGREGATE(15,6,'Load Plan'!$Q$2:$Q$101/('Load Plan'!$P$2:$P$101="Reschedule Required"),ROWS($M$122:M189)),'Load Plan'!$Q$2:$Q$101,0),"")</f>
        <v/>
      </c>
    </row>
    <row r="190">
      <c r="A190" s="9">
        <f>IFERROR(IF($M190="","",INDEX('Load Plan'!$F$2:$F$101,$M190)),"")</f>
        <v/>
      </c>
      <c r="B190" s="10">
        <f>IFERROR(IF($M190="","",INDEX('Load Plan'!$A$2:$A$101,$M190)),"")</f>
        <v/>
      </c>
      <c r="C190" s="10">
        <f>IFERROR(IF($M190="","",INDEX('Load Plan'!$B$2:$B$101,$M190)),"")</f>
        <v/>
      </c>
      <c r="D190" s="10">
        <f>IFERROR(IF($M190="","",INDEX('Load Plan'!$C$2:$C$101,$M190)),"")</f>
        <v/>
      </c>
      <c r="E190" s="10">
        <f>IFERROR(IF($M190="","",INDEX('Load Plan'!$K$2:$K$101,$M190)),"")</f>
        <v/>
      </c>
      <c r="F190" s="10">
        <f>IFERROR(IF($M190="","",INDEX('Load Plan'!$J$2:$J$101,$M190)),"")</f>
        <v/>
      </c>
      <c r="G190" s="9">
        <f>IFERROR(IF($M190="","",INDEX('Load Plan'!$E$2:$E$101,$M190)),"")</f>
        <v/>
      </c>
      <c r="H190" s="9">
        <f>IFERROR(IF($M190="","",INDEX('Load Plan'!$G$2:$G$101,$M190)),"")</f>
        <v/>
      </c>
      <c r="I190" s="10">
        <f>IFERROR(IF($M190="","",INDEX('Load Plan'!$M$2:$M$101,$M190)),"")</f>
        <v/>
      </c>
      <c r="J190" s="10">
        <f>IFERROR(IF($M190="","",INDEX('Load Plan'!$N$2:$N$101,$M190)),"")</f>
        <v/>
      </c>
      <c r="K190" s="10">
        <f>IFERROR(IF($M190="","",INDEX('Load Plan'!$O$2:$O$101,$M190)),"")</f>
        <v/>
      </c>
      <c r="L190" s="10">
        <f>IFERROR(IF($M190="","",INDEX('Load Plan'!$P$2:$P$101,$M190)),"")</f>
        <v/>
      </c>
      <c r="M190" s="10">
        <f>IFERROR(MATCH(AGGREGATE(15,6,'Load Plan'!$Q$2:$Q$101/('Load Plan'!$P$2:$P$101="Reschedule Required"),ROWS($M$122:M190)),'Load Plan'!$Q$2:$Q$101,0),"")</f>
        <v/>
      </c>
    </row>
    <row r="191">
      <c r="A191" s="9">
        <f>IFERROR(IF($M191="","",INDEX('Load Plan'!$F$2:$F$101,$M191)),"")</f>
        <v/>
      </c>
      <c r="B191" s="10">
        <f>IFERROR(IF($M191="","",INDEX('Load Plan'!$A$2:$A$101,$M191)),"")</f>
        <v/>
      </c>
      <c r="C191" s="10">
        <f>IFERROR(IF($M191="","",INDEX('Load Plan'!$B$2:$B$101,$M191)),"")</f>
        <v/>
      </c>
      <c r="D191" s="10">
        <f>IFERROR(IF($M191="","",INDEX('Load Plan'!$C$2:$C$101,$M191)),"")</f>
        <v/>
      </c>
      <c r="E191" s="10">
        <f>IFERROR(IF($M191="","",INDEX('Load Plan'!$K$2:$K$101,$M191)),"")</f>
        <v/>
      </c>
      <c r="F191" s="10">
        <f>IFERROR(IF($M191="","",INDEX('Load Plan'!$J$2:$J$101,$M191)),"")</f>
        <v/>
      </c>
      <c r="G191" s="9">
        <f>IFERROR(IF($M191="","",INDEX('Load Plan'!$E$2:$E$101,$M191)),"")</f>
        <v/>
      </c>
      <c r="H191" s="9">
        <f>IFERROR(IF($M191="","",INDEX('Load Plan'!$G$2:$G$101,$M191)),"")</f>
        <v/>
      </c>
      <c r="I191" s="10">
        <f>IFERROR(IF($M191="","",INDEX('Load Plan'!$M$2:$M$101,$M191)),"")</f>
        <v/>
      </c>
      <c r="J191" s="10">
        <f>IFERROR(IF($M191="","",INDEX('Load Plan'!$N$2:$N$101,$M191)),"")</f>
        <v/>
      </c>
      <c r="K191" s="10">
        <f>IFERROR(IF($M191="","",INDEX('Load Plan'!$O$2:$O$101,$M191)),"")</f>
        <v/>
      </c>
      <c r="L191" s="10">
        <f>IFERROR(IF($M191="","",INDEX('Load Plan'!$P$2:$P$101,$M191)),"")</f>
        <v/>
      </c>
      <c r="M191" s="10">
        <f>IFERROR(MATCH(AGGREGATE(15,6,'Load Plan'!$Q$2:$Q$101/('Load Plan'!$P$2:$P$101="Reschedule Required"),ROWS($M$122:M191)),'Load Plan'!$Q$2:$Q$101,0),"")</f>
        <v/>
      </c>
    </row>
    <row r="192">
      <c r="A192" s="9">
        <f>IFERROR(IF($M192="","",INDEX('Load Plan'!$F$2:$F$101,$M192)),"")</f>
        <v/>
      </c>
      <c r="B192" s="10">
        <f>IFERROR(IF($M192="","",INDEX('Load Plan'!$A$2:$A$101,$M192)),"")</f>
        <v/>
      </c>
      <c r="C192" s="10">
        <f>IFERROR(IF($M192="","",INDEX('Load Plan'!$B$2:$B$101,$M192)),"")</f>
        <v/>
      </c>
      <c r="D192" s="10">
        <f>IFERROR(IF($M192="","",INDEX('Load Plan'!$C$2:$C$101,$M192)),"")</f>
        <v/>
      </c>
      <c r="E192" s="10">
        <f>IFERROR(IF($M192="","",INDEX('Load Plan'!$K$2:$K$101,$M192)),"")</f>
        <v/>
      </c>
      <c r="F192" s="10">
        <f>IFERROR(IF($M192="","",INDEX('Load Plan'!$J$2:$J$101,$M192)),"")</f>
        <v/>
      </c>
      <c r="G192" s="9">
        <f>IFERROR(IF($M192="","",INDEX('Load Plan'!$E$2:$E$101,$M192)),"")</f>
        <v/>
      </c>
      <c r="H192" s="9">
        <f>IFERROR(IF($M192="","",INDEX('Load Plan'!$G$2:$G$101,$M192)),"")</f>
        <v/>
      </c>
      <c r="I192" s="10">
        <f>IFERROR(IF($M192="","",INDEX('Load Plan'!$M$2:$M$101,$M192)),"")</f>
        <v/>
      </c>
      <c r="J192" s="10">
        <f>IFERROR(IF($M192="","",INDEX('Load Plan'!$N$2:$N$101,$M192)),"")</f>
        <v/>
      </c>
      <c r="K192" s="10">
        <f>IFERROR(IF($M192="","",INDEX('Load Plan'!$O$2:$O$101,$M192)),"")</f>
        <v/>
      </c>
      <c r="L192" s="10">
        <f>IFERROR(IF($M192="","",INDEX('Load Plan'!$P$2:$P$101,$M192)),"")</f>
        <v/>
      </c>
      <c r="M192" s="10">
        <f>IFERROR(MATCH(AGGREGATE(15,6,'Load Plan'!$Q$2:$Q$101/('Load Plan'!$P$2:$P$101="Reschedule Required"),ROWS($M$122:M192)),'Load Plan'!$Q$2:$Q$101,0),"")</f>
        <v/>
      </c>
    </row>
    <row r="193">
      <c r="A193" s="9">
        <f>IFERROR(IF($M193="","",INDEX('Load Plan'!$F$2:$F$101,$M193)),"")</f>
        <v/>
      </c>
      <c r="B193" s="10">
        <f>IFERROR(IF($M193="","",INDEX('Load Plan'!$A$2:$A$101,$M193)),"")</f>
        <v/>
      </c>
      <c r="C193" s="10">
        <f>IFERROR(IF($M193="","",INDEX('Load Plan'!$B$2:$B$101,$M193)),"")</f>
        <v/>
      </c>
      <c r="D193" s="10">
        <f>IFERROR(IF($M193="","",INDEX('Load Plan'!$C$2:$C$101,$M193)),"")</f>
        <v/>
      </c>
      <c r="E193" s="10">
        <f>IFERROR(IF($M193="","",INDEX('Load Plan'!$K$2:$K$101,$M193)),"")</f>
        <v/>
      </c>
      <c r="F193" s="10">
        <f>IFERROR(IF($M193="","",INDEX('Load Plan'!$J$2:$J$101,$M193)),"")</f>
        <v/>
      </c>
      <c r="G193" s="9">
        <f>IFERROR(IF($M193="","",INDEX('Load Plan'!$E$2:$E$101,$M193)),"")</f>
        <v/>
      </c>
      <c r="H193" s="9">
        <f>IFERROR(IF($M193="","",INDEX('Load Plan'!$G$2:$G$101,$M193)),"")</f>
        <v/>
      </c>
      <c r="I193" s="10">
        <f>IFERROR(IF($M193="","",INDEX('Load Plan'!$M$2:$M$101,$M193)),"")</f>
        <v/>
      </c>
      <c r="J193" s="10">
        <f>IFERROR(IF($M193="","",INDEX('Load Plan'!$N$2:$N$101,$M193)),"")</f>
        <v/>
      </c>
      <c r="K193" s="10">
        <f>IFERROR(IF($M193="","",INDEX('Load Plan'!$O$2:$O$101,$M193)),"")</f>
        <v/>
      </c>
      <c r="L193" s="10">
        <f>IFERROR(IF($M193="","",INDEX('Load Plan'!$P$2:$P$101,$M193)),"")</f>
        <v/>
      </c>
      <c r="M193" s="10">
        <f>IFERROR(MATCH(AGGREGATE(15,6,'Load Plan'!$Q$2:$Q$101/('Load Plan'!$P$2:$P$101="Reschedule Required"),ROWS($M$122:M193)),'Load Plan'!$Q$2:$Q$101,0),"")</f>
        <v/>
      </c>
    </row>
    <row r="194">
      <c r="A194" s="9">
        <f>IFERROR(IF($M194="","",INDEX('Load Plan'!$F$2:$F$101,$M194)),"")</f>
        <v/>
      </c>
      <c r="B194" s="10">
        <f>IFERROR(IF($M194="","",INDEX('Load Plan'!$A$2:$A$101,$M194)),"")</f>
        <v/>
      </c>
      <c r="C194" s="10">
        <f>IFERROR(IF($M194="","",INDEX('Load Plan'!$B$2:$B$101,$M194)),"")</f>
        <v/>
      </c>
      <c r="D194" s="10">
        <f>IFERROR(IF($M194="","",INDEX('Load Plan'!$C$2:$C$101,$M194)),"")</f>
        <v/>
      </c>
      <c r="E194" s="10">
        <f>IFERROR(IF($M194="","",INDEX('Load Plan'!$K$2:$K$101,$M194)),"")</f>
        <v/>
      </c>
      <c r="F194" s="10">
        <f>IFERROR(IF($M194="","",INDEX('Load Plan'!$J$2:$J$101,$M194)),"")</f>
        <v/>
      </c>
      <c r="G194" s="9">
        <f>IFERROR(IF($M194="","",INDEX('Load Plan'!$E$2:$E$101,$M194)),"")</f>
        <v/>
      </c>
      <c r="H194" s="9">
        <f>IFERROR(IF($M194="","",INDEX('Load Plan'!$G$2:$G$101,$M194)),"")</f>
        <v/>
      </c>
      <c r="I194" s="10">
        <f>IFERROR(IF($M194="","",INDEX('Load Plan'!$M$2:$M$101,$M194)),"")</f>
        <v/>
      </c>
      <c r="J194" s="10">
        <f>IFERROR(IF($M194="","",INDEX('Load Plan'!$N$2:$N$101,$M194)),"")</f>
        <v/>
      </c>
      <c r="K194" s="10">
        <f>IFERROR(IF($M194="","",INDEX('Load Plan'!$O$2:$O$101,$M194)),"")</f>
        <v/>
      </c>
      <c r="L194" s="10">
        <f>IFERROR(IF($M194="","",INDEX('Load Plan'!$P$2:$P$101,$M194)),"")</f>
        <v/>
      </c>
      <c r="M194" s="10">
        <f>IFERROR(MATCH(AGGREGATE(15,6,'Load Plan'!$Q$2:$Q$101/('Load Plan'!$P$2:$P$101="Reschedule Required"),ROWS($M$122:M194)),'Load Plan'!$Q$2:$Q$101,0),"")</f>
        <v/>
      </c>
    </row>
    <row r="195">
      <c r="A195" s="9">
        <f>IFERROR(IF($M195="","",INDEX('Load Plan'!$F$2:$F$101,$M195)),"")</f>
        <v/>
      </c>
      <c r="B195" s="10">
        <f>IFERROR(IF($M195="","",INDEX('Load Plan'!$A$2:$A$101,$M195)),"")</f>
        <v/>
      </c>
      <c r="C195" s="10">
        <f>IFERROR(IF($M195="","",INDEX('Load Plan'!$B$2:$B$101,$M195)),"")</f>
        <v/>
      </c>
      <c r="D195" s="10">
        <f>IFERROR(IF($M195="","",INDEX('Load Plan'!$C$2:$C$101,$M195)),"")</f>
        <v/>
      </c>
      <c r="E195" s="10">
        <f>IFERROR(IF($M195="","",INDEX('Load Plan'!$K$2:$K$101,$M195)),"")</f>
        <v/>
      </c>
      <c r="F195" s="10">
        <f>IFERROR(IF($M195="","",INDEX('Load Plan'!$J$2:$J$101,$M195)),"")</f>
        <v/>
      </c>
      <c r="G195" s="9">
        <f>IFERROR(IF($M195="","",INDEX('Load Plan'!$E$2:$E$101,$M195)),"")</f>
        <v/>
      </c>
      <c r="H195" s="9">
        <f>IFERROR(IF($M195="","",INDEX('Load Plan'!$G$2:$G$101,$M195)),"")</f>
        <v/>
      </c>
      <c r="I195" s="10">
        <f>IFERROR(IF($M195="","",INDEX('Load Plan'!$M$2:$M$101,$M195)),"")</f>
        <v/>
      </c>
      <c r="J195" s="10">
        <f>IFERROR(IF($M195="","",INDEX('Load Plan'!$N$2:$N$101,$M195)),"")</f>
        <v/>
      </c>
      <c r="K195" s="10">
        <f>IFERROR(IF($M195="","",INDEX('Load Plan'!$O$2:$O$101,$M195)),"")</f>
        <v/>
      </c>
      <c r="L195" s="10">
        <f>IFERROR(IF($M195="","",INDEX('Load Plan'!$P$2:$P$101,$M195)),"")</f>
        <v/>
      </c>
      <c r="M195" s="10">
        <f>IFERROR(MATCH(AGGREGATE(15,6,'Load Plan'!$Q$2:$Q$101/('Load Plan'!$P$2:$P$101="Reschedule Required"),ROWS($M$122:M195)),'Load Plan'!$Q$2:$Q$101,0),"")</f>
        <v/>
      </c>
    </row>
    <row r="196">
      <c r="A196" s="9">
        <f>IFERROR(IF($M196="","",INDEX('Load Plan'!$F$2:$F$101,$M196)),"")</f>
        <v/>
      </c>
      <c r="B196" s="10">
        <f>IFERROR(IF($M196="","",INDEX('Load Plan'!$A$2:$A$101,$M196)),"")</f>
        <v/>
      </c>
      <c r="C196" s="10">
        <f>IFERROR(IF($M196="","",INDEX('Load Plan'!$B$2:$B$101,$M196)),"")</f>
        <v/>
      </c>
      <c r="D196" s="10">
        <f>IFERROR(IF($M196="","",INDEX('Load Plan'!$C$2:$C$101,$M196)),"")</f>
        <v/>
      </c>
      <c r="E196" s="10">
        <f>IFERROR(IF($M196="","",INDEX('Load Plan'!$K$2:$K$101,$M196)),"")</f>
        <v/>
      </c>
      <c r="F196" s="10">
        <f>IFERROR(IF($M196="","",INDEX('Load Plan'!$J$2:$J$101,$M196)),"")</f>
        <v/>
      </c>
      <c r="G196" s="9">
        <f>IFERROR(IF($M196="","",INDEX('Load Plan'!$E$2:$E$101,$M196)),"")</f>
        <v/>
      </c>
      <c r="H196" s="9">
        <f>IFERROR(IF($M196="","",INDEX('Load Plan'!$G$2:$G$101,$M196)),"")</f>
        <v/>
      </c>
      <c r="I196" s="10">
        <f>IFERROR(IF($M196="","",INDEX('Load Plan'!$M$2:$M$101,$M196)),"")</f>
        <v/>
      </c>
      <c r="J196" s="10">
        <f>IFERROR(IF($M196="","",INDEX('Load Plan'!$N$2:$N$101,$M196)),"")</f>
        <v/>
      </c>
      <c r="K196" s="10">
        <f>IFERROR(IF($M196="","",INDEX('Load Plan'!$O$2:$O$101,$M196)),"")</f>
        <v/>
      </c>
      <c r="L196" s="10">
        <f>IFERROR(IF($M196="","",INDEX('Load Plan'!$P$2:$P$101,$M196)),"")</f>
        <v/>
      </c>
      <c r="M196" s="10">
        <f>IFERROR(MATCH(AGGREGATE(15,6,'Load Plan'!$Q$2:$Q$101/('Load Plan'!$P$2:$P$101="Reschedule Required"),ROWS($M$122:M196)),'Load Plan'!$Q$2:$Q$101,0),"")</f>
        <v/>
      </c>
    </row>
    <row r="197">
      <c r="A197" s="9">
        <f>IFERROR(IF($M197="","",INDEX('Load Plan'!$F$2:$F$101,$M197)),"")</f>
        <v/>
      </c>
      <c r="B197" s="10">
        <f>IFERROR(IF($M197="","",INDEX('Load Plan'!$A$2:$A$101,$M197)),"")</f>
        <v/>
      </c>
      <c r="C197" s="10">
        <f>IFERROR(IF($M197="","",INDEX('Load Plan'!$B$2:$B$101,$M197)),"")</f>
        <v/>
      </c>
      <c r="D197" s="10">
        <f>IFERROR(IF($M197="","",INDEX('Load Plan'!$C$2:$C$101,$M197)),"")</f>
        <v/>
      </c>
      <c r="E197" s="10">
        <f>IFERROR(IF($M197="","",INDEX('Load Plan'!$K$2:$K$101,$M197)),"")</f>
        <v/>
      </c>
      <c r="F197" s="10">
        <f>IFERROR(IF($M197="","",INDEX('Load Plan'!$J$2:$J$101,$M197)),"")</f>
        <v/>
      </c>
      <c r="G197" s="9">
        <f>IFERROR(IF($M197="","",INDEX('Load Plan'!$E$2:$E$101,$M197)),"")</f>
        <v/>
      </c>
      <c r="H197" s="9">
        <f>IFERROR(IF($M197="","",INDEX('Load Plan'!$G$2:$G$101,$M197)),"")</f>
        <v/>
      </c>
      <c r="I197" s="10">
        <f>IFERROR(IF($M197="","",INDEX('Load Plan'!$M$2:$M$101,$M197)),"")</f>
        <v/>
      </c>
      <c r="J197" s="10">
        <f>IFERROR(IF($M197="","",INDEX('Load Plan'!$N$2:$N$101,$M197)),"")</f>
        <v/>
      </c>
      <c r="K197" s="10">
        <f>IFERROR(IF($M197="","",INDEX('Load Plan'!$O$2:$O$101,$M197)),"")</f>
        <v/>
      </c>
      <c r="L197" s="10">
        <f>IFERROR(IF($M197="","",INDEX('Load Plan'!$P$2:$P$101,$M197)),"")</f>
        <v/>
      </c>
      <c r="M197" s="10">
        <f>IFERROR(MATCH(AGGREGATE(15,6,'Load Plan'!$Q$2:$Q$101/('Load Plan'!$P$2:$P$101="Reschedule Required"),ROWS($M$122:M197)),'Load Plan'!$Q$2:$Q$101,0),"")</f>
        <v/>
      </c>
    </row>
    <row r="198">
      <c r="A198" s="9">
        <f>IFERROR(IF($M198="","",INDEX('Load Plan'!$F$2:$F$101,$M198)),"")</f>
        <v/>
      </c>
      <c r="B198" s="10">
        <f>IFERROR(IF($M198="","",INDEX('Load Plan'!$A$2:$A$101,$M198)),"")</f>
        <v/>
      </c>
      <c r="C198" s="10">
        <f>IFERROR(IF($M198="","",INDEX('Load Plan'!$B$2:$B$101,$M198)),"")</f>
        <v/>
      </c>
      <c r="D198" s="10">
        <f>IFERROR(IF($M198="","",INDEX('Load Plan'!$C$2:$C$101,$M198)),"")</f>
        <v/>
      </c>
      <c r="E198" s="10">
        <f>IFERROR(IF($M198="","",INDEX('Load Plan'!$K$2:$K$101,$M198)),"")</f>
        <v/>
      </c>
      <c r="F198" s="10">
        <f>IFERROR(IF($M198="","",INDEX('Load Plan'!$J$2:$J$101,$M198)),"")</f>
        <v/>
      </c>
      <c r="G198" s="9">
        <f>IFERROR(IF($M198="","",INDEX('Load Plan'!$E$2:$E$101,$M198)),"")</f>
        <v/>
      </c>
      <c r="H198" s="9">
        <f>IFERROR(IF($M198="","",INDEX('Load Plan'!$G$2:$G$101,$M198)),"")</f>
        <v/>
      </c>
      <c r="I198" s="10">
        <f>IFERROR(IF($M198="","",INDEX('Load Plan'!$M$2:$M$101,$M198)),"")</f>
        <v/>
      </c>
      <c r="J198" s="10">
        <f>IFERROR(IF($M198="","",INDEX('Load Plan'!$N$2:$N$101,$M198)),"")</f>
        <v/>
      </c>
      <c r="K198" s="10">
        <f>IFERROR(IF($M198="","",INDEX('Load Plan'!$O$2:$O$101,$M198)),"")</f>
        <v/>
      </c>
      <c r="L198" s="10">
        <f>IFERROR(IF($M198="","",INDEX('Load Plan'!$P$2:$P$101,$M198)),"")</f>
        <v/>
      </c>
      <c r="M198" s="10">
        <f>IFERROR(MATCH(AGGREGATE(15,6,'Load Plan'!$Q$2:$Q$101/('Load Plan'!$P$2:$P$101="Reschedule Required"),ROWS($M$122:M198)),'Load Plan'!$Q$2:$Q$101,0),"")</f>
        <v/>
      </c>
    </row>
    <row r="199">
      <c r="A199" s="9">
        <f>IFERROR(IF($M199="","",INDEX('Load Plan'!$F$2:$F$101,$M199)),"")</f>
        <v/>
      </c>
      <c r="B199" s="10">
        <f>IFERROR(IF($M199="","",INDEX('Load Plan'!$A$2:$A$101,$M199)),"")</f>
        <v/>
      </c>
      <c r="C199" s="10">
        <f>IFERROR(IF($M199="","",INDEX('Load Plan'!$B$2:$B$101,$M199)),"")</f>
        <v/>
      </c>
      <c r="D199" s="10">
        <f>IFERROR(IF($M199="","",INDEX('Load Plan'!$C$2:$C$101,$M199)),"")</f>
        <v/>
      </c>
      <c r="E199" s="10">
        <f>IFERROR(IF($M199="","",INDEX('Load Plan'!$K$2:$K$101,$M199)),"")</f>
        <v/>
      </c>
      <c r="F199" s="10">
        <f>IFERROR(IF($M199="","",INDEX('Load Plan'!$J$2:$J$101,$M199)),"")</f>
        <v/>
      </c>
      <c r="G199" s="9">
        <f>IFERROR(IF($M199="","",INDEX('Load Plan'!$E$2:$E$101,$M199)),"")</f>
        <v/>
      </c>
      <c r="H199" s="9">
        <f>IFERROR(IF($M199="","",INDEX('Load Plan'!$G$2:$G$101,$M199)),"")</f>
        <v/>
      </c>
      <c r="I199" s="10">
        <f>IFERROR(IF($M199="","",INDEX('Load Plan'!$M$2:$M$101,$M199)),"")</f>
        <v/>
      </c>
      <c r="J199" s="10">
        <f>IFERROR(IF($M199="","",INDEX('Load Plan'!$N$2:$N$101,$M199)),"")</f>
        <v/>
      </c>
      <c r="K199" s="10">
        <f>IFERROR(IF($M199="","",INDEX('Load Plan'!$O$2:$O$101,$M199)),"")</f>
        <v/>
      </c>
      <c r="L199" s="10">
        <f>IFERROR(IF($M199="","",INDEX('Load Plan'!$P$2:$P$101,$M199)),"")</f>
        <v/>
      </c>
      <c r="M199" s="10">
        <f>IFERROR(MATCH(AGGREGATE(15,6,'Load Plan'!$Q$2:$Q$101/('Load Plan'!$P$2:$P$101="Reschedule Required"),ROWS($M$122:M199)),'Load Plan'!$Q$2:$Q$101,0),"")</f>
        <v/>
      </c>
    </row>
    <row r="200">
      <c r="A200" s="9">
        <f>IFERROR(IF($M200="","",INDEX('Load Plan'!$F$2:$F$101,$M200)),"")</f>
        <v/>
      </c>
      <c r="B200" s="10">
        <f>IFERROR(IF($M200="","",INDEX('Load Plan'!$A$2:$A$101,$M200)),"")</f>
        <v/>
      </c>
      <c r="C200" s="10">
        <f>IFERROR(IF($M200="","",INDEX('Load Plan'!$B$2:$B$101,$M200)),"")</f>
        <v/>
      </c>
      <c r="D200" s="10">
        <f>IFERROR(IF($M200="","",INDEX('Load Plan'!$C$2:$C$101,$M200)),"")</f>
        <v/>
      </c>
      <c r="E200" s="10">
        <f>IFERROR(IF($M200="","",INDEX('Load Plan'!$K$2:$K$101,$M200)),"")</f>
        <v/>
      </c>
      <c r="F200" s="10">
        <f>IFERROR(IF($M200="","",INDEX('Load Plan'!$J$2:$J$101,$M200)),"")</f>
        <v/>
      </c>
      <c r="G200" s="9">
        <f>IFERROR(IF($M200="","",INDEX('Load Plan'!$E$2:$E$101,$M200)),"")</f>
        <v/>
      </c>
      <c r="H200" s="9">
        <f>IFERROR(IF($M200="","",INDEX('Load Plan'!$G$2:$G$101,$M200)),"")</f>
        <v/>
      </c>
      <c r="I200" s="10">
        <f>IFERROR(IF($M200="","",INDEX('Load Plan'!$M$2:$M$101,$M200)),"")</f>
        <v/>
      </c>
      <c r="J200" s="10">
        <f>IFERROR(IF($M200="","",INDEX('Load Plan'!$N$2:$N$101,$M200)),"")</f>
        <v/>
      </c>
      <c r="K200" s="10">
        <f>IFERROR(IF($M200="","",INDEX('Load Plan'!$O$2:$O$101,$M200)),"")</f>
        <v/>
      </c>
      <c r="L200" s="10">
        <f>IFERROR(IF($M200="","",INDEX('Load Plan'!$P$2:$P$101,$M200)),"")</f>
        <v/>
      </c>
      <c r="M200" s="10">
        <f>IFERROR(MATCH(AGGREGATE(15,6,'Load Plan'!$Q$2:$Q$101/('Load Plan'!$P$2:$P$101="Reschedule Required"),ROWS($M$122:M200)),'Load Plan'!$Q$2:$Q$101,0),"")</f>
        <v/>
      </c>
    </row>
    <row r="201">
      <c r="A201" s="9">
        <f>IFERROR(IF($M201="","",INDEX('Load Plan'!$F$2:$F$101,$M201)),"")</f>
        <v/>
      </c>
      <c r="B201" s="10">
        <f>IFERROR(IF($M201="","",INDEX('Load Plan'!$A$2:$A$101,$M201)),"")</f>
        <v/>
      </c>
      <c r="C201" s="10">
        <f>IFERROR(IF($M201="","",INDEX('Load Plan'!$B$2:$B$101,$M201)),"")</f>
        <v/>
      </c>
      <c r="D201" s="10">
        <f>IFERROR(IF($M201="","",INDEX('Load Plan'!$C$2:$C$101,$M201)),"")</f>
        <v/>
      </c>
      <c r="E201" s="10">
        <f>IFERROR(IF($M201="","",INDEX('Load Plan'!$K$2:$K$101,$M201)),"")</f>
        <v/>
      </c>
      <c r="F201" s="10">
        <f>IFERROR(IF($M201="","",INDEX('Load Plan'!$J$2:$J$101,$M201)),"")</f>
        <v/>
      </c>
      <c r="G201" s="9">
        <f>IFERROR(IF($M201="","",INDEX('Load Plan'!$E$2:$E$101,$M201)),"")</f>
        <v/>
      </c>
      <c r="H201" s="9">
        <f>IFERROR(IF($M201="","",INDEX('Load Plan'!$G$2:$G$101,$M201)),"")</f>
        <v/>
      </c>
      <c r="I201" s="10">
        <f>IFERROR(IF($M201="","",INDEX('Load Plan'!$M$2:$M$101,$M201)),"")</f>
        <v/>
      </c>
      <c r="J201" s="10">
        <f>IFERROR(IF($M201="","",INDEX('Load Plan'!$N$2:$N$101,$M201)),"")</f>
        <v/>
      </c>
      <c r="K201" s="10">
        <f>IFERROR(IF($M201="","",INDEX('Load Plan'!$O$2:$O$101,$M201)),"")</f>
        <v/>
      </c>
      <c r="L201" s="10">
        <f>IFERROR(IF($M201="","",INDEX('Load Plan'!$P$2:$P$101,$M201)),"")</f>
        <v/>
      </c>
      <c r="M201" s="10">
        <f>IFERROR(MATCH(AGGREGATE(15,6,'Load Plan'!$Q$2:$Q$101/('Load Plan'!$P$2:$P$101="Reschedule Required"),ROWS($M$122:M201)),'Load Plan'!$Q$2:$Q$101,0),"")</f>
        <v/>
      </c>
    </row>
    <row r="202">
      <c r="A202" s="9">
        <f>IFERROR(IF($M202="","",INDEX('Load Plan'!$F$2:$F$101,$M202)),"")</f>
        <v/>
      </c>
      <c r="B202" s="10">
        <f>IFERROR(IF($M202="","",INDEX('Load Plan'!$A$2:$A$101,$M202)),"")</f>
        <v/>
      </c>
      <c r="C202" s="10">
        <f>IFERROR(IF($M202="","",INDEX('Load Plan'!$B$2:$B$101,$M202)),"")</f>
        <v/>
      </c>
      <c r="D202" s="10">
        <f>IFERROR(IF($M202="","",INDEX('Load Plan'!$C$2:$C$101,$M202)),"")</f>
        <v/>
      </c>
      <c r="E202" s="10">
        <f>IFERROR(IF($M202="","",INDEX('Load Plan'!$K$2:$K$101,$M202)),"")</f>
        <v/>
      </c>
      <c r="F202" s="10">
        <f>IFERROR(IF($M202="","",INDEX('Load Plan'!$J$2:$J$101,$M202)),"")</f>
        <v/>
      </c>
      <c r="G202" s="9">
        <f>IFERROR(IF($M202="","",INDEX('Load Plan'!$E$2:$E$101,$M202)),"")</f>
        <v/>
      </c>
      <c r="H202" s="9">
        <f>IFERROR(IF($M202="","",INDEX('Load Plan'!$G$2:$G$101,$M202)),"")</f>
        <v/>
      </c>
      <c r="I202" s="10">
        <f>IFERROR(IF($M202="","",INDEX('Load Plan'!$M$2:$M$101,$M202)),"")</f>
        <v/>
      </c>
      <c r="J202" s="10">
        <f>IFERROR(IF($M202="","",INDEX('Load Plan'!$N$2:$N$101,$M202)),"")</f>
        <v/>
      </c>
      <c r="K202" s="10">
        <f>IFERROR(IF($M202="","",INDEX('Load Plan'!$O$2:$O$101,$M202)),"")</f>
        <v/>
      </c>
      <c r="L202" s="10">
        <f>IFERROR(IF($M202="","",INDEX('Load Plan'!$P$2:$P$101,$M202)),"")</f>
        <v/>
      </c>
      <c r="M202" s="10">
        <f>IFERROR(MATCH(AGGREGATE(15,6,'Load Plan'!$Q$2:$Q$101/('Load Plan'!$P$2:$P$101="Reschedule Required"),ROWS($M$122:M202)),'Load Plan'!$Q$2:$Q$101,0),"")</f>
        <v/>
      </c>
    </row>
    <row r="203">
      <c r="A203" s="9">
        <f>IFERROR(IF($M203="","",INDEX('Load Plan'!$F$2:$F$101,$M203)),"")</f>
        <v/>
      </c>
      <c r="B203" s="10">
        <f>IFERROR(IF($M203="","",INDEX('Load Plan'!$A$2:$A$101,$M203)),"")</f>
        <v/>
      </c>
      <c r="C203" s="10">
        <f>IFERROR(IF($M203="","",INDEX('Load Plan'!$B$2:$B$101,$M203)),"")</f>
        <v/>
      </c>
      <c r="D203" s="10">
        <f>IFERROR(IF($M203="","",INDEX('Load Plan'!$C$2:$C$101,$M203)),"")</f>
        <v/>
      </c>
      <c r="E203" s="10">
        <f>IFERROR(IF($M203="","",INDEX('Load Plan'!$K$2:$K$101,$M203)),"")</f>
        <v/>
      </c>
      <c r="F203" s="10">
        <f>IFERROR(IF($M203="","",INDEX('Load Plan'!$J$2:$J$101,$M203)),"")</f>
        <v/>
      </c>
      <c r="G203" s="9">
        <f>IFERROR(IF($M203="","",INDEX('Load Plan'!$E$2:$E$101,$M203)),"")</f>
        <v/>
      </c>
      <c r="H203" s="9">
        <f>IFERROR(IF($M203="","",INDEX('Load Plan'!$G$2:$G$101,$M203)),"")</f>
        <v/>
      </c>
      <c r="I203" s="10">
        <f>IFERROR(IF($M203="","",INDEX('Load Plan'!$M$2:$M$101,$M203)),"")</f>
        <v/>
      </c>
      <c r="J203" s="10">
        <f>IFERROR(IF($M203="","",INDEX('Load Plan'!$N$2:$N$101,$M203)),"")</f>
        <v/>
      </c>
      <c r="K203" s="10">
        <f>IFERROR(IF($M203="","",INDEX('Load Plan'!$O$2:$O$101,$M203)),"")</f>
        <v/>
      </c>
      <c r="L203" s="10">
        <f>IFERROR(IF($M203="","",INDEX('Load Plan'!$P$2:$P$101,$M203)),"")</f>
        <v/>
      </c>
      <c r="M203" s="10">
        <f>IFERROR(MATCH(AGGREGATE(15,6,'Load Plan'!$Q$2:$Q$101/('Load Plan'!$P$2:$P$101="Reschedule Required"),ROWS($M$122:M203)),'Load Plan'!$Q$2:$Q$101,0),"")</f>
        <v/>
      </c>
    </row>
    <row r="204">
      <c r="A204" s="9">
        <f>IFERROR(IF($M204="","",INDEX('Load Plan'!$F$2:$F$101,$M204)),"")</f>
        <v/>
      </c>
      <c r="B204" s="10">
        <f>IFERROR(IF($M204="","",INDEX('Load Plan'!$A$2:$A$101,$M204)),"")</f>
        <v/>
      </c>
      <c r="C204" s="10">
        <f>IFERROR(IF($M204="","",INDEX('Load Plan'!$B$2:$B$101,$M204)),"")</f>
        <v/>
      </c>
      <c r="D204" s="10">
        <f>IFERROR(IF($M204="","",INDEX('Load Plan'!$C$2:$C$101,$M204)),"")</f>
        <v/>
      </c>
      <c r="E204" s="10">
        <f>IFERROR(IF($M204="","",INDEX('Load Plan'!$K$2:$K$101,$M204)),"")</f>
        <v/>
      </c>
      <c r="F204" s="10">
        <f>IFERROR(IF($M204="","",INDEX('Load Plan'!$J$2:$J$101,$M204)),"")</f>
        <v/>
      </c>
      <c r="G204" s="9">
        <f>IFERROR(IF($M204="","",INDEX('Load Plan'!$E$2:$E$101,$M204)),"")</f>
        <v/>
      </c>
      <c r="H204" s="9">
        <f>IFERROR(IF($M204="","",INDEX('Load Plan'!$G$2:$G$101,$M204)),"")</f>
        <v/>
      </c>
      <c r="I204" s="10">
        <f>IFERROR(IF($M204="","",INDEX('Load Plan'!$M$2:$M$101,$M204)),"")</f>
        <v/>
      </c>
      <c r="J204" s="10">
        <f>IFERROR(IF($M204="","",INDEX('Load Plan'!$N$2:$N$101,$M204)),"")</f>
        <v/>
      </c>
      <c r="K204" s="10">
        <f>IFERROR(IF($M204="","",INDEX('Load Plan'!$O$2:$O$101,$M204)),"")</f>
        <v/>
      </c>
      <c r="L204" s="10">
        <f>IFERROR(IF($M204="","",INDEX('Load Plan'!$P$2:$P$101,$M204)),"")</f>
        <v/>
      </c>
      <c r="M204" s="10">
        <f>IFERROR(MATCH(AGGREGATE(15,6,'Load Plan'!$Q$2:$Q$101/('Load Plan'!$P$2:$P$101="Reschedule Required"),ROWS($M$122:M204)),'Load Plan'!$Q$2:$Q$101,0),"")</f>
        <v/>
      </c>
    </row>
    <row r="205">
      <c r="A205" s="9">
        <f>IFERROR(IF($M205="","",INDEX('Load Plan'!$F$2:$F$101,$M205)),"")</f>
        <v/>
      </c>
      <c r="B205" s="10">
        <f>IFERROR(IF($M205="","",INDEX('Load Plan'!$A$2:$A$101,$M205)),"")</f>
        <v/>
      </c>
      <c r="C205" s="10">
        <f>IFERROR(IF($M205="","",INDEX('Load Plan'!$B$2:$B$101,$M205)),"")</f>
        <v/>
      </c>
      <c r="D205" s="10">
        <f>IFERROR(IF($M205="","",INDEX('Load Plan'!$C$2:$C$101,$M205)),"")</f>
        <v/>
      </c>
      <c r="E205" s="10">
        <f>IFERROR(IF($M205="","",INDEX('Load Plan'!$K$2:$K$101,$M205)),"")</f>
        <v/>
      </c>
      <c r="F205" s="10">
        <f>IFERROR(IF($M205="","",INDEX('Load Plan'!$J$2:$J$101,$M205)),"")</f>
        <v/>
      </c>
      <c r="G205" s="9">
        <f>IFERROR(IF($M205="","",INDEX('Load Plan'!$E$2:$E$101,$M205)),"")</f>
        <v/>
      </c>
      <c r="H205" s="9">
        <f>IFERROR(IF($M205="","",INDEX('Load Plan'!$G$2:$G$101,$M205)),"")</f>
        <v/>
      </c>
      <c r="I205" s="10">
        <f>IFERROR(IF($M205="","",INDEX('Load Plan'!$M$2:$M$101,$M205)),"")</f>
        <v/>
      </c>
      <c r="J205" s="10">
        <f>IFERROR(IF($M205="","",INDEX('Load Plan'!$N$2:$N$101,$M205)),"")</f>
        <v/>
      </c>
      <c r="K205" s="10">
        <f>IFERROR(IF($M205="","",INDEX('Load Plan'!$O$2:$O$101,$M205)),"")</f>
        <v/>
      </c>
      <c r="L205" s="10">
        <f>IFERROR(IF($M205="","",INDEX('Load Plan'!$P$2:$P$101,$M205)),"")</f>
        <v/>
      </c>
      <c r="M205" s="10">
        <f>IFERROR(MATCH(AGGREGATE(15,6,'Load Plan'!$Q$2:$Q$101/('Load Plan'!$P$2:$P$101="Reschedule Required"),ROWS($M$122:M205)),'Load Plan'!$Q$2:$Q$101,0),"")</f>
        <v/>
      </c>
    </row>
    <row r="206">
      <c r="A206" s="9">
        <f>IFERROR(IF($M206="","",INDEX('Load Plan'!$F$2:$F$101,$M206)),"")</f>
        <v/>
      </c>
      <c r="B206" s="10">
        <f>IFERROR(IF($M206="","",INDEX('Load Plan'!$A$2:$A$101,$M206)),"")</f>
        <v/>
      </c>
      <c r="C206" s="10">
        <f>IFERROR(IF($M206="","",INDEX('Load Plan'!$B$2:$B$101,$M206)),"")</f>
        <v/>
      </c>
      <c r="D206" s="10">
        <f>IFERROR(IF($M206="","",INDEX('Load Plan'!$C$2:$C$101,$M206)),"")</f>
        <v/>
      </c>
      <c r="E206" s="10">
        <f>IFERROR(IF($M206="","",INDEX('Load Plan'!$K$2:$K$101,$M206)),"")</f>
        <v/>
      </c>
      <c r="F206" s="10">
        <f>IFERROR(IF($M206="","",INDEX('Load Plan'!$J$2:$J$101,$M206)),"")</f>
        <v/>
      </c>
      <c r="G206" s="9">
        <f>IFERROR(IF($M206="","",INDEX('Load Plan'!$E$2:$E$101,$M206)),"")</f>
        <v/>
      </c>
      <c r="H206" s="9">
        <f>IFERROR(IF($M206="","",INDEX('Load Plan'!$G$2:$G$101,$M206)),"")</f>
        <v/>
      </c>
      <c r="I206" s="10">
        <f>IFERROR(IF($M206="","",INDEX('Load Plan'!$M$2:$M$101,$M206)),"")</f>
        <v/>
      </c>
      <c r="J206" s="10">
        <f>IFERROR(IF($M206="","",INDEX('Load Plan'!$N$2:$N$101,$M206)),"")</f>
        <v/>
      </c>
      <c r="K206" s="10">
        <f>IFERROR(IF($M206="","",INDEX('Load Plan'!$O$2:$O$101,$M206)),"")</f>
        <v/>
      </c>
      <c r="L206" s="10">
        <f>IFERROR(IF($M206="","",INDEX('Load Plan'!$P$2:$P$101,$M206)),"")</f>
        <v/>
      </c>
      <c r="M206" s="10">
        <f>IFERROR(MATCH(AGGREGATE(15,6,'Load Plan'!$Q$2:$Q$101/('Load Plan'!$P$2:$P$101="Reschedule Required"),ROWS($M$122:M206)),'Load Plan'!$Q$2:$Q$101,0),"")</f>
        <v/>
      </c>
    </row>
    <row r="207">
      <c r="A207" s="9">
        <f>IFERROR(IF($M207="","",INDEX('Load Plan'!$F$2:$F$101,$M207)),"")</f>
        <v/>
      </c>
      <c r="B207" s="10">
        <f>IFERROR(IF($M207="","",INDEX('Load Plan'!$A$2:$A$101,$M207)),"")</f>
        <v/>
      </c>
      <c r="C207" s="10">
        <f>IFERROR(IF($M207="","",INDEX('Load Plan'!$B$2:$B$101,$M207)),"")</f>
        <v/>
      </c>
      <c r="D207" s="10">
        <f>IFERROR(IF($M207="","",INDEX('Load Plan'!$C$2:$C$101,$M207)),"")</f>
        <v/>
      </c>
      <c r="E207" s="10">
        <f>IFERROR(IF($M207="","",INDEX('Load Plan'!$K$2:$K$101,$M207)),"")</f>
        <v/>
      </c>
      <c r="F207" s="10">
        <f>IFERROR(IF($M207="","",INDEX('Load Plan'!$J$2:$J$101,$M207)),"")</f>
        <v/>
      </c>
      <c r="G207" s="9">
        <f>IFERROR(IF($M207="","",INDEX('Load Plan'!$E$2:$E$101,$M207)),"")</f>
        <v/>
      </c>
      <c r="H207" s="9">
        <f>IFERROR(IF($M207="","",INDEX('Load Plan'!$G$2:$G$101,$M207)),"")</f>
        <v/>
      </c>
      <c r="I207" s="10">
        <f>IFERROR(IF($M207="","",INDEX('Load Plan'!$M$2:$M$101,$M207)),"")</f>
        <v/>
      </c>
      <c r="J207" s="10">
        <f>IFERROR(IF($M207="","",INDEX('Load Plan'!$N$2:$N$101,$M207)),"")</f>
        <v/>
      </c>
      <c r="K207" s="10">
        <f>IFERROR(IF($M207="","",INDEX('Load Plan'!$O$2:$O$101,$M207)),"")</f>
        <v/>
      </c>
      <c r="L207" s="10">
        <f>IFERROR(IF($M207="","",INDEX('Load Plan'!$P$2:$P$101,$M207)),"")</f>
        <v/>
      </c>
      <c r="M207" s="10">
        <f>IFERROR(MATCH(AGGREGATE(15,6,'Load Plan'!$Q$2:$Q$101/('Load Plan'!$P$2:$P$101="Reschedule Required"),ROWS($M$122:M207)),'Load Plan'!$Q$2:$Q$101,0),"")</f>
        <v/>
      </c>
    </row>
    <row r="208">
      <c r="A208" s="9">
        <f>IFERROR(IF($M208="","",INDEX('Load Plan'!$F$2:$F$101,$M208)),"")</f>
        <v/>
      </c>
      <c r="B208" s="10">
        <f>IFERROR(IF($M208="","",INDEX('Load Plan'!$A$2:$A$101,$M208)),"")</f>
        <v/>
      </c>
      <c r="C208" s="10">
        <f>IFERROR(IF($M208="","",INDEX('Load Plan'!$B$2:$B$101,$M208)),"")</f>
        <v/>
      </c>
      <c r="D208" s="10">
        <f>IFERROR(IF($M208="","",INDEX('Load Plan'!$C$2:$C$101,$M208)),"")</f>
        <v/>
      </c>
      <c r="E208" s="10">
        <f>IFERROR(IF($M208="","",INDEX('Load Plan'!$K$2:$K$101,$M208)),"")</f>
        <v/>
      </c>
      <c r="F208" s="10">
        <f>IFERROR(IF($M208="","",INDEX('Load Plan'!$J$2:$J$101,$M208)),"")</f>
        <v/>
      </c>
      <c r="G208" s="9">
        <f>IFERROR(IF($M208="","",INDEX('Load Plan'!$E$2:$E$101,$M208)),"")</f>
        <v/>
      </c>
      <c r="H208" s="9">
        <f>IFERROR(IF($M208="","",INDEX('Load Plan'!$G$2:$G$101,$M208)),"")</f>
        <v/>
      </c>
      <c r="I208" s="10">
        <f>IFERROR(IF($M208="","",INDEX('Load Plan'!$M$2:$M$101,$M208)),"")</f>
        <v/>
      </c>
      <c r="J208" s="10">
        <f>IFERROR(IF($M208="","",INDEX('Load Plan'!$N$2:$N$101,$M208)),"")</f>
        <v/>
      </c>
      <c r="K208" s="10">
        <f>IFERROR(IF($M208="","",INDEX('Load Plan'!$O$2:$O$101,$M208)),"")</f>
        <v/>
      </c>
      <c r="L208" s="10">
        <f>IFERROR(IF($M208="","",INDEX('Load Plan'!$P$2:$P$101,$M208)),"")</f>
        <v/>
      </c>
      <c r="M208" s="10">
        <f>IFERROR(MATCH(AGGREGATE(15,6,'Load Plan'!$Q$2:$Q$101/('Load Plan'!$P$2:$P$101="Reschedule Required"),ROWS($M$122:M208)),'Load Plan'!$Q$2:$Q$101,0),"")</f>
        <v/>
      </c>
    </row>
    <row r="209">
      <c r="A209" s="9">
        <f>IFERROR(IF($M209="","",INDEX('Load Plan'!$F$2:$F$101,$M209)),"")</f>
        <v/>
      </c>
      <c r="B209" s="10">
        <f>IFERROR(IF($M209="","",INDEX('Load Plan'!$A$2:$A$101,$M209)),"")</f>
        <v/>
      </c>
      <c r="C209" s="10">
        <f>IFERROR(IF($M209="","",INDEX('Load Plan'!$B$2:$B$101,$M209)),"")</f>
        <v/>
      </c>
      <c r="D209" s="10">
        <f>IFERROR(IF($M209="","",INDEX('Load Plan'!$C$2:$C$101,$M209)),"")</f>
        <v/>
      </c>
      <c r="E209" s="10">
        <f>IFERROR(IF($M209="","",INDEX('Load Plan'!$K$2:$K$101,$M209)),"")</f>
        <v/>
      </c>
      <c r="F209" s="10">
        <f>IFERROR(IF($M209="","",INDEX('Load Plan'!$J$2:$J$101,$M209)),"")</f>
        <v/>
      </c>
      <c r="G209" s="9">
        <f>IFERROR(IF($M209="","",INDEX('Load Plan'!$E$2:$E$101,$M209)),"")</f>
        <v/>
      </c>
      <c r="H209" s="9">
        <f>IFERROR(IF($M209="","",INDEX('Load Plan'!$G$2:$G$101,$M209)),"")</f>
        <v/>
      </c>
      <c r="I209" s="10">
        <f>IFERROR(IF($M209="","",INDEX('Load Plan'!$M$2:$M$101,$M209)),"")</f>
        <v/>
      </c>
      <c r="J209" s="10">
        <f>IFERROR(IF($M209="","",INDEX('Load Plan'!$N$2:$N$101,$M209)),"")</f>
        <v/>
      </c>
      <c r="K209" s="10">
        <f>IFERROR(IF($M209="","",INDEX('Load Plan'!$O$2:$O$101,$M209)),"")</f>
        <v/>
      </c>
      <c r="L209" s="10">
        <f>IFERROR(IF($M209="","",INDEX('Load Plan'!$P$2:$P$101,$M209)),"")</f>
        <v/>
      </c>
      <c r="M209" s="10">
        <f>IFERROR(MATCH(AGGREGATE(15,6,'Load Plan'!$Q$2:$Q$101/('Load Plan'!$P$2:$P$101="Reschedule Required"),ROWS($M$122:M209)),'Load Plan'!$Q$2:$Q$101,0),"")</f>
        <v/>
      </c>
    </row>
    <row r="210">
      <c r="A210" s="9">
        <f>IFERROR(IF($M210="","",INDEX('Load Plan'!$F$2:$F$101,$M210)),"")</f>
        <v/>
      </c>
      <c r="B210" s="10">
        <f>IFERROR(IF($M210="","",INDEX('Load Plan'!$A$2:$A$101,$M210)),"")</f>
        <v/>
      </c>
      <c r="C210" s="10">
        <f>IFERROR(IF($M210="","",INDEX('Load Plan'!$B$2:$B$101,$M210)),"")</f>
        <v/>
      </c>
      <c r="D210" s="10">
        <f>IFERROR(IF($M210="","",INDEX('Load Plan'!$C$2:$C$101,$M210)),"")</f>
        <v/>
      </c>
      <c r="E210" s="10">
        <f>IFERROR(IF($M210="","",INDEX('Load Plan'!$K$2:$K$101,$M210)),"")</f>
        <v/>
      </c>
      <c r="F210" s="10">
        <f>IFERROR(IF($M210="","",INDEX('Load Plan'!$J$2:$J$101,$M210)),"")</f>
        <v/>
      </c>
      <c r="G210" s="9">
        <f>IFERROR(IF($M210="","",INDEX('Load Plan'!$E$2:$E$101,$M210)),"")</f>
        <v/>
      </c>
      <c r="H210" s="9">
        <f>IFERROR(IF($M210="","",INDEX('Load Plan'!$G$2:$G$101,$M210)),"")</f>
        <v/>
      </c>
      <c r="I210" s="10">
        <f>IFERROR(IF($M210="","",INDEX('Load Plan'!$M$2:$M$101,$M210)),"")</f>
        <v/>
      </c>
      <c r="J210" s="10">
        <f>IFERROR(IF($M210="","",INDEX('Load Plan'!$N$2:$N$101,$M210)),"")</f>
        <v/>
      </c>
      <c r="K210" s="10">
        <f>IFERROR(IF($M210="","",INDEX('Load Plan'!$O$2:$O$101,$M210)),"")</f>
        <v/>
      </c>
      <c r="L210" s="10">
        <f>IFERROR(IF($M210="","",INDEX('Load Plan'!$P$2:$P$101,$M210)),"")</f>
        <v/>
      </c>
      <c r="M210" s="10">
        <f>IFERROR(MATCH(AGGREGATE(15,6,'Load Plan'!$Q$2:$Q$101/('Load Plan'!$P$2:$P$101="Reschedule Required"),ROWS($M$122:M210)),'Load Plan'!$Q$2:$Q$101,0),"")</f>
        <v/>
      </c>
    </row>
    <row r="211">
      <c r="A211" s="9">
        <f>IFERROR(IF($M211="","",INDEX('Load Plan'!$F$2:$F$101,$M211)),"")</f>
        <v/>
      </c>
      <c r="B211" s="10">
        <f>IFERROR(IF($M211="","",INDEX('Load Plan'!$A$2:$A$101,$M211)),"")</f>
        <v/>
      </c>
      <c r="C211" s="10">
        <f>IFERROR(IF($M211="","",INDEX('Load Plan'!$B$2:$B$101,$M211)),"")</f>
        <v/>
      </c>
      <c r="D211" s="10">
        <f>IFERROR(IF($M211="","",INDEX('Load Plan'!$C$2:$C$101,$M211)),"")</f>
        <v/>
      </c>
      <c r="E211" s="10">
        <f>IFERROR(IF($M211="","",INDEX('Load Plan'!$K$2:$K$101,$M211)),"")</f>
        <v/>
      </c>
      <c r="F211" s="10">
        <f>IFERROR(IF($M211="","",INDEX('Load Plan'!$J$2:$J$101,$M211)),"")</f>
        <v/>
      </c>
      <c r="G211" s="9">
        <f>IFERROR(IF($M211="","",INDEX('Load Plan'!$E$2:$E$101,$M211)),"")</f>
        <v/>
      </c>
      <c r="H211" s="9">
        <f>IFERROR(IF($M211="","",INDEX('Load Plan'!$G$2:$G$101,$M211)),"")</f>
        <v/>
      </c>
      <c r="I211" s="10">
        <f>IFERROR(IF($M211="","",INDEX('Load Plan'!$M$2:$M$101,$M211)),"")</f>
        <v/>
      </c>
      <c r="J211" s="10">
        <f>IFERROR(IF($M211="","",INDEX('Load Plan'!$N$2:$N$101,$M211)),"")</f>
        <v/>
      </c>
      <c r="K211" s="10">
        <f>IFERROR(IF($M211="","",INDEX('Load Plan'!$O$2:$O$101,$M211)),"")</f>
        <v/>
      </c>
      <c r="L211" s="10">
        <f>IFERROR(IF($M211="","",INDEX('Load Plan'!$P$2:$P$101,$M211)),"")</f>
        <v/>
      </c>
      <c r="M211" s="10">
        <f>IFERROR(MATCH(AGGREGATE(15,6,'Load Plan'!$Q$2:$Q$101/('Load Plan'!$P$2:$P$101="Reschedule Required"),ROWS($M$122:M211)),'Load Plan'!$Q$2:$Q$101,0),"")</f>
        <v/>
      </c>
    </row>
    <row r="212">
      <c r="A212" s="9">
        <f>IFERROR(IF($M212="","",INDEX('Load Plan'!$F$2:$F$101,$M212)),"")</f>
        <v/>
      </c>
      <c r="B212" s="10">
        <f>IFERROR(IF($M212="","",INDEX('Load Plan'!$A$2:$A$101,$M212)),"")</f>
        <v/>
      </c>
      <c r="C212" s="10">
        <f>IFERROR(IF($M212="","",INDEX('Load Plan'!$B$2:$B$101,$M212)),"")</f>
        <v/>
      </c>
      <c r="D212" s="10">
        <f>IFERROR(IF($M212="","",INDEX('Load Plan'!$C$2:$C$101,$M212)),"")</f>
        <v/>
      </c>
      <c r="E212" s="10">
        <f>IFERROR(IF($M212="","",INDEX('Load Plan'!$K$2:$K$101,$M212)),"")</f>
        <v/>
      </c>
      <c r="F212" s="10">
        <f>IFERROR(IF($M212="","",INDEX('Load Plan'!$J$2:$J$101,$M212)),"")</f>
        <v/>
      </c>
      <c r="G212" s="9">
        <f>IFERROR(IF($M212="","",INDEX('Load Plan'!$E$2:$E$101,$M212)),"")</f>
        <v/>
      </c>
      <c r="H212" s="9">
        <f>IFERROR(IF($M212="","",INDEX('Load Plan'!$G$2:$G$101,$M212)),"")</f>
        <v/>
      </c>
      <c r="I212" s="10">
        <f>IFERROR(IF($M212="","",INDEX('Load Plan'!$M$2:$M$101,$M212)),"")</f>
        <v/>
      </c>
      <c r="J212" s="10">
        <f>IFERROR(IF($M212="","",INDEX('Load Plan'!$N$2:$N$101,$M212)),"")</f>
        <v/>
      </c>
      <c r="K212" s="10">
        <f>IFERROR(IF($M212="","",INDEX('Load Plan'!$O$2:$O$101,$M212)),"")</f>
        <v/>
      </c>
      <c r="L212" s="10">
        <f>IFERROR(IF($M212="","",INDEX('Load Plan'!$P$2:$P$101,$M212)),"")</f>
        <v/>
      </c>
      <c r="M212" s="10">
        <f>IFERROR(MATCH(AGGREGATE(15,6,'Load Plan'!$Q$2:$Q$101/('Load Plan'!$P$2:$P$101="Reschedule Required"),ROWS($M$122:M212)),'Load Plan'!$Q$2:$Q$101,0),"")</f>
        <v/>
      </c>
    </row>
    <row r="213">
      <c r="A213" s="9">
        <f>IFERROR(IF($M213="","",INDEX('Load Plan'!$F$2:$F$101,$M213)),"")</f>
        <v/>
      </c>
      <c r="B213" s="10">
        <f>IFERROR(IF($M213="","",INDEX('Load Plan'!$A$2:$A$101,$M213)),"")</f>
        <v/>
      </c>
      <c r="C213" s="10">
        <f>IFERROR(IF($M213="","",INDEX('Load Plan'!$B$2:$B$101,$M213)),"")</f>
        <v/>
      </c>
      <c r="D213" s="10">
        <f>IFERROR(IF($M213="","",INDEX('Load Plan'!$C$2:$C$101,$M213)),"")</f>
        <v/>
      </c>
      <c r="E213" s="10">
        <f>IFERROR(IF($M213="","",INDEX('Load Plan'!$K$2:$K$101,$M213)),"")</f>
        <v/>
      </c>
      <c r="F213" s="10">
        <f>IFERROR(IF($M213="","",INDEX('Load Plan'!$J$2:$J$101,$M213)),"")</f>
        <v/>
      </c>
      <c r="G213" s="9">
        <f>IFERROR(IF($M213="","",INDEX('Load Plan'!$E$2:$E$101,$M213)),"")</f>
        <v/>
      </c>
      <c r="H213" s="9">
        <f>IFERROR(IF($M213="","",INDEX('Load Plan'!$G$2:$G$101,$M213)),"")</f>
        <v/>
      </c>
      <c r="I213" s="10">
        <f>IFERROR(IF($M213="","",INDEX('Load Plan'!$M$2:$M$101,$M213)),"")</f>
        <v/>
      </c>
      <c r="J213" s="10">
        <f>IFERROR(IF($M213="","",INDEX('Load Plan'!$N$2:$N$101,$M213)),"")</f>
        <v/>
      </c>
      <c r="K213" s="10">
        <f>IFERROR(IF($M213="","",INDEX('Load Plan'!$O$2:$O$101,$M213)),"")</f>
        <v/>
      </c>
      <c r="L213" s="10">
        <f>IFERROR(IF($M213="","",INDEX('Load Plan'!$P$2:$P$101,$M213)),"")</f>
        <v/>
      </c>
      <c r="M213" s="10">
        <f>IFERROR(MATCH(AGGREGATE(15,6,'Load Plan'!$Q$2:$Q$101/('Load Plan'!$P$2:$P$101="Reschedule Required"),ROWS($M$122:M213)),'Load Plan'!$Q$2:$Q$101,0),"")</f>
        <v/>
      </c>
    </row>
    <row r="214">
      <c r="A214" s="9">
        <f>IFERROR(IF($M214="","",INDEX('Load Plan'!$F$2:$F$101,$M214)),"")</f>
        <v/>
      </c>
      <c r="B214" s="10">
        <f>IFERROR(IF($M214="","",INDEX('Load Plan'!$A$2:$A$101,$M214)),"")</f>
        <v/>
      </c>
      <c r="C214" s="10">
        <f>IFERROR(IF($M214="","",INDEX('Load Plan'!$B$2:$B$101,$M214)),"")</f>
        <v/>
      </c>
      <c r="D214" s="10">
        <f>IFERROR(IF($M214="","",INDEX('Load Plan'!$C$2:$C$101,$M214)),"")</f>
        <v/>
      </c>
      <c r="E214" s="10">
        <f>IFERROR(IF($M214="","",INDEX('Load Plan'!$K$2:$K$101,$M214)),"")</f>
        <v/>
      </c>
      <c r="F214" s="10">
        <f>IFERROR(IF($M214="","",INDEX('Load Plan'!$J$2:$J$101,$M214)),"")</f>
        <v/>
      </c>
      <c r="G214" s="9">
        <f>IFERROR(IF($M214="","",INDEX('Load Plan'!$E$2:$E$101,$M214)),"")</f>
        <v/>
      </c>
      <c r="H214" s="9">
        <f>IFERROR(IF($M214="","",INDEX('Load Plan'!$G$2:$G$101,$M214)),"")</f>
        <v/>
      </c>
      <c r="I214" s="10">
        <f>IFERROR(IF($M214="","",INDEX('Load Plan'!$M$2:$M$101,$M214)),"")</f>
        <v/>
      </c>
      <c r="J214" s="10">
        <f>IFERROR(IF($M214="","",INDEX('Load Plan'!$N$2:$N$101,$M214)),"")</f>
        <v/>
      </c>
      <c r="K214" s="10">
        <f>IFERROR(IF($M214="","",INDEX('Load Plan'!$O$2:$O$101,$M214)),"")</f>
        <v/>
      </c>
      <c r="L214" s="10">
        <f>IFERROR(IF($M214="","",INDEX('Load Plan'!$P$2:$P$101,$M214)),"")</f>
        <v/>
      </c>
      <c r="M214" s="10">
        <f>IFERROR(MATCH(AGGREGATE(15,6,'Load Plan'!$Q$2:$Q$101/('Load Plan'!$P$2:$P$101="Reschedule Required"),ROWS($M$122:M214)),'Load Plan'!$Q$2:$Q$101,0),"")</f>
        <v/>
      </c>
    </row>
    <row r="215">
      <c r="A215" s="9">
        <f>IFERROR(IF($M215="","",INDEX('Load Plan'!$F$2:$F$101,$M215)),"")</f>
        <v/>
      </c>
      <c r="B215" s="10">
        <f>IFERROR(IF($M215="","",INDEX('Load Plan'!$A$2:$A$101,$M215)),"")</f>
        <v/>
      </c>
      <c r="C215" s="10">
        <f>IFERROR(IF($M215="","",INDEX('Load Plan'!$B$2:$B$101,$M215)),"")</f>
        <v/>
      </c>
      <c r="D215" s="10">
        <f>IFERROR(IF($M215="","",INDEX('Load Plan'!$C$2:$C$101,$M215)),"")</f>
        <v/>
      </c>
      <c r="E215" s="10">
        <f>IFERROR(IF($M215="","",INDEX('Load Plan'!$K$2:$K$101,$M215)),"")</f>
        <v/>
      </c>
      <c r="F215" s="10">
        <f>IFERROR(IF($M215="","",INDEX('Load Plan'!$J$2:$J$101,$M215)),"")</f>
        <v/>
      </c>
      <c r="G215" s="9">
        <f>IFERROR(IF($M215="","",INDEX('Load Plan'!$E$2:$E$101,$M215)),"")</f>
        <v/>
      </c>
      <c r="H215" s="9">
        <f>IFERROR(IF($M215="","",INDEX('Load Plan'!$G$2:$G$101,$M215)),"")</f>
        <v/>
      </c>
      <c r="I215" s="10">
        <f>IFERROR(IF($M215="","",INDEX('Load Plan'!$M$2:$M$101,$M215)),"")</f>
        <v/>
      </c>
      <c r="J215" s="10">
        <f>IFERROR(IF($M215="","",INDEX('Load Plan'!$N$2:$N$101,$M215)),"")</f>
        <v/>
      </c>
      <c r="K215" s="10">
        <f>IFERROR(IF($M215="","",INDEX('Load Plan'!$O$2:$O$101,$M215)),"")</f>
        <v/>
      </c>
      <c r="L215" s="10">
        <f>IFERROR(IF($M215="","",INDEX('Load Plan'!$P$2:$P$101,$M215)),"")</f>
        <v/>
      </c>
      <c r="M215" s="10">
        <f>IFERROR(MATCH(AGGREGATE(15,6,'Load Plan'!$Q$2:$Q$101/('Load Plan'!$P$2:$P$101="Reschedule Required"),ROWS($M$122:M215)),'Load Plan'!$Q$2:$Q$101,0),"")</f>
        <v/>
      </c>
    </row>
    <row r="216">
      <c r="A216" s="9">
        <f>IFERROR(IF($M216="","",INDEX('Load Plan'!$F$2:$F$101,$M216)),"")</f>
        <v/>
      </c>
      <c r="B216" s="10">
        <f>IFERROR(IF($M216="","",INDEX('Load Plan'!$A$2:$A$101,$M216)),"")</f>
        <v/>
      </c>
      <c r="C216" s="10">
        <f>IFERROR(IF($M216="","",INDEX('Load Plan'!$B$2:$B$101,$M216)),"")</f>
        <v/>
      </c>
      <c r="D216" s="10">
        <f>IFERROR(IF($M216="","",INDEX('Load Plan'!$C$2:$C$101,$M216)),"")</f>
        <v/>
      </c>
      <c r="E216" s="10">
        <f>IFERROR(IF($M216="","",INDEX('Load Plan'!$K$2:$K$101,$M216)),"")</f>
        <v/>
      </c>
      <c r="F216" s="10">
        <f>IFERROR(IF($M216="","",INDEX('Load Plan'!$J$2:$J$101,$M216)),"")</f>
        <v/>
      </c>
      <c r="G216" s="9">
        <f>IFERROR(IF($M216="","",INDEX('Load Plan'!$E$2:$E$101,$M216)),"")</f>
        <v/>
      </c>
      <c r="H216" s="9">
        <f>IFERROR(IF($M216="","",INDEX('Load Plan'!$G$2:$G$101,$M216)),"")</f>
        <v/>
      </c>
      <c r="I216" s="10">
        <f>IFERROR(IF($M216="","",INDEX('Load Plan'!$M$2:$M$101,$M216)),"")</f>
        <v/>
      </c>
      <c r="J216" s="10">
        <f>IFERROR(IF($M216="","",INDEX('Load Plan'!$N$2:$N$101,$M216)),"")</f>
        <v/>
      </c>
      <c r="K216" s="10">
        <f>IFERROR(IF($M216="","",INDEX('Load Plan'!$O$2:$O$101,$M216)),"")</f>
        <v/>
      </c>
      <c r="L216" s="10">
        <f>IFERROR(IF($M216="","",INDEX('Load Plan'!$P$2:$P$101,$M216)),"")</f>
        <v/>
      </c>
      <c r="M216" s="10">
        <f>IFERROR(MATCH(AGGREGATE(15,6,'Load Plan'!$Q$2:$Q$101/('Load Plan'!$P$2:$P$101="Reschedule Required"),ROWS($M$122:M216)),'Load Plan'!$Q$2:$Q$101,0),"")</f>
        <v/>
      </c>
    </row>
    <row r="217">
      <c r="A217" s="9">
        <f>IFERROR(IF($M217="","",INDEX('Load Plan'!$F$2:$F$101,$M217)),"")</f>
        <v/>
      </c>
      <c r="B217" s="10">
        <f>IFERROR(IF($M217="","",INDEX('Load Plan'!$A$2:$A$101,$M217)),"")</f>
        <v/>
      </c>
      <c r="C217" s="10">
        <f>IFERROR(IF($M217="","",INDEX('Load Plan'!$B$2:$B$101,$M217)),"")</f>
        <v/>
      </c>
      <c r="D217" s="10">
        <f>IFERROR(IF($M217="","",INDEX('Load Plan'!$C$2:$C$101,$M217)),"")</f>
        <v/>
      </c>
      <c r="E217" s="10">
        <f>IFERROR(IF($M217="","",INDEX('Load Plan'!$K$2:$K$101,$M217)),"")</f>
        <v/>
      </c>
      <c r="F217" s="10">
        <f>IFERROR(IF($M217="","",INDEX('Load Plan'!$J$2:$J$101,$M217)),"")</f>
        <v/>
      </c>
      <c r="G217" s="9">
        <f>IFERROR(IF($M217="","",INDEX('Load Plan'!$E$2:$E$101,$M217)),"")</f>
        <v/>
      </c>
      <c r="H217" s="9">
        <f>IFERROR(IF($M217="","",INDEX('Load Plan'!$G$2:$G$101,$M217)),"")</f>
        <v/>
      </c>
      <c r="I217" s="10">
        <f>IFERROR(IF($M217="","",INDEX('Load Plan'!$M$2:$M$101,$M217)),"")</f>
        <v/>
      </c>
      <c r="J217" s="10">
        <f>IFERROR(IF($M217="","",INDEX('Load Plan'!$N$2:$N$101,$M217)),"")</f>
        <v/>
      </c>
      <c r="K217" s="10">
        <f>IFERROR(IF($M217="","",INDEX('Load Plan'!$O$2:$O$101,$M217)),"")</f>
        <v/>
      </c>
      <c r="L217" s="10">
        <f>IFERROR(IF($M217="","",INDEX('Load Plan'!$P$2:$P$101,$M217)),"")</f>
        <v/>
      </c>
      <c r="M217" s="10">
        <f>IFERROR(MATCH(AGGREGATE(15,6,'Load Plan'!$Q$2:$Q$101/('Load Plan'!$P$2:$P$101="Reschedule Required"),ROWS($M$122:M217)),'Load Plan'!$Q$2:$Q$101,0),"")</f>
        <v/>
      </c>
    </row>
    <row r="218">
      <c r="A218" s="9">
        <f>IFERROR(IF($M218="","",INDEX('Load Plan'!$F$2:$F$101,$M218)),"")</f>
        <v/>
      </c>
      <c r="B218" s="10">
        <f>IFERROR(IF($M218="","",INDEX('Load Plan'!$A$2:$A$101,$M218)),"")</f>
        <v/>
      </c>
      <c r="C218" s="10">
        <f>IFERROR(IF($M218="","",INDEX('Load Plan'!$B$2:$B$101,$M218)),"")</f>
        <v/>
      </c>
      <c r="D218" s="10">
        <f>IFERROR(IF($M218="","",INDEX('Load Plan'!$C$2:$C$101,$M218)),"")</f>
        <v/>
      </c>
      <c r="E218" s="10">
        <f>IFERROR(IF($M218="","",INDEX('Load Plan'!$K$2:$K$101,$M218)),"")</f>
        <v/>
      </c>
      <c r="F218" s="10">
        <f>IFERROR(IF($M218="","",INDEX('Load Plan'!$J$2:$J$101,$M218)),"")</f>
        <v/>
      </c>
      <c r="G218" s="9">
        <f>IFERROR(IF($M218="","",INDEX('Load Plan'!$E$2:$E$101,$M218)),"")</f>
        <v/>
      </c>
      <c r="H218" s="9">
        <f>IFERROR(IF($M218="","",INDEX('Load Plan'!$G$2:$G$101,$M218)),"")</f>
        <v/>
      </c>
      <c r="I218" s="10">
        <f>IFERROR(IF($M218="","",INDEX('Load Plan'!$M$2:$M$101,$M218)),"")</f>
        <v/>
      </c>
      <c r="J218" s="10">
        <f>IFERROR(IF($M218="","",INDEX('Load Plan'!$N$2:$N$101,$M218)),"")</f>
        <v/>
      </c>
      <c r="K218" s="10">
        <f>IFERROR(IF($M218="","",INDEX('Load Plan'!$O$2:$O$101,$M218)),"")</f>
        <v/>
      </c>
      <c r="L218" s="10">
        <f>IFERROR(IF($M218="","",INDEX('Load Plan'!$P$2:$P$101,$M218)),"")</f>
        <v/>
      </c>
      <c r="M218" s="10">
        <f>IFERROR(MATCH(AGGREGATE(15,6,'Load Plan'!$Q$2:$Q$101/('Load Plan'!$P$2:$P$101="Reschedule Required"),ROWS($M$122:M218)),'Load Plan'!$Q$2:$Q$101,0),"")</f>
        <v/>
      </c>
    </row>
    <row r="219">
      <c r="A219" s="9">
        <f>IFERROR(IF($M219="","",INDEX('Load Plan'!$F$2:$F$101,$M219)),"")</f>
        <v/>
      </c>
      <c r="B219" s="10">
        <f>IFERROR(IF($M219="","",INDEX('Load Plan'!$A$2:$A$101,$M219)),"")</f>
        <v/>
      </c>
      <c r="C219" s="10">
        <f>IFERROR(IF($M219="","",INDEX('Load Plan'!$B$2:$B$101,$M219)),"")</f>
        <v/>
      </c>
      <c r="D219" s="10">
        <f>IFERROR(IF($M219="","",INDEX('Load Plan'!$C$2:$C$101,$M219)),"")</f>
        <v/>
      </c>
      <c r="E219" s="10">
        <f>IFERROR(IF($M219="","",INDEX('Load Plan'!$K$2:$K$101,$M219)),"")</f>
        <v/>
      </c>
      <c r="F219" s="10">
        <f>IFERROR(IF($M219="","",INDEX('Load Plan'!$J$2:$J$101,$M219)),"")</f>
        <v/>
      </c>
      <c r="G219" s="9">
        <f>IFERROR(IF($M219="","",INDEX('Load Plan'!$E$2:$E$101,$M219)),"")</f>
        <v/>
      </c>
      <c r="H219" s="9">
        <f>IFERROR(IF($M219="","",INDEX('Load Plan'!$G$2:$G$101,$M219)),"")</f>
        <v/>
      </c>
      <c r="I219" s="10">
        <f>IFERROR(IF($M219="","",INDEX('Load Plan'!$M$2:$M$101,$M219)),"")</f>
        <v/>
      </c>
      <c r="J219" s="10">
        <f>IFERROR(IF($M219="","",INDEX('Load Plan'!$N$2:$N$101,$M219)),"")</f>
        <v/>
      </c>
      <c r="K219" s="10">
        <f>IFERROR(IF($M219="","",INDEX('Load Plan'!$O$2:$O$101,$M219)),"")</f>
        <v/>
      </c>
      <c r="L219" s="10">
        <f>IFERROR(IF($M219="","",INDEX('Load Plan'!$P$2:$P$101,$M219)),"")</f>
        <v/>
      </c>
      <c r="M219" s="10">
        <f>IFERROR(MATCH(AGGREGATE(15,6,'Load Plan'!$Q$2:$Q$101/('Load Plan'!$P$2:$P$101="Reschedule Required"),ROWS($M$122:M219)),'Load Plan'!$Q$2:$Q$101,0),"")</f>
        <v/>
      </c>
    </row>
    <row r="220">
      <c r="A220" s="9">
        <f>IFERROR(IF($M220="","",INDEX('Load Plan'!$F$2:$F$101,$M220)),"")</f>
        <v/>
      </c>
      <c r="B220" s="10">
        <f>IFERROR(IF($M220="","",INDEX('Load Plan'!$A$2:$A$101,$M220)),"")</f>
        <v/>
      </c>
      <c r="C220" s="10">
        <f>IFERROR(IF($M220="","",INDEX('Load Plan'!$B$2:$B$101,$M220)),"")</f>
        <v/>
      </c>
      <c r="D220" s="10">
        <f>IFERROR(IF($M220="","",INDEX('Load Plan'!$C$2:$C$101,$M220)),"")</f>
        <v/>
      </c>
      <c r="E220" s="10">
        <f>IFERROR(IF($M220="","",INDEX('Load Plan'!$K$2:$K$101,$M220)),"")</f>
        <v/>
      </c>
      <c r="F220" s="10">
        <f>IFERROR(IF($M220="","",INDEX('Load Plan'!$J$2:$J$101,$M220)),"")</f>
        <v/>
      </c>
      <c r="G220" s="9">
        <f>IFERROR(IF($M220="","",INDEX('Load Plan'!$E$2:$E$101,$M220)),"")</f>
        <v/>
      </c>
      <c r="H220" s="9">
        <f>IFERROR(IF($M220="","",INDEX('Load Plan'!$G$2:$G$101,$M220)),"")</f>
        <v/>
      </c>
      <c r="I220" s="10">
        <f>IFERROR(IF($M220="","",INDEX('Load Plan'!$M$2:$M$101,$M220)),"")</f>
        <v/>
      </c>
      <c r="J220" s="10">
        <f>IFERROR(IF($M220="","",INDEX('Load Plan'!$N$2:$N$101,$M220)),"")</f>
        <v/>
      </c>
      <c r="K220" s="10">
        <f>IFERROR(IF($M220="","",INDEX('Load Plan'!$O$2:$O$101,$M220)),"")</f>
        <v/>
      </c>
      <c r="L220" s="10">
        <f>IFERROR(IF($M220="","",INDEX('Load Plan'!$P$2:$P$101,$M220)),"")</f>
        <v/>
      </c>
      <c r="M220" s="10">
        <f>IFERROR(MATCH(AGGREGATE(15,6,'Load Plan'!$Q$2:$Q$101/('Load Plan'!$P$2:$P$101="Reschedule Required"),ROWS($M$122:M220)),'Load Plan'!$Q$2:$Q$101,0),"")</f>
        <v/>
      </c>
    </row>
    <row r="221">
      <c r="A221" s="9">
        <f>IFERROR(IF($M221="","",INDEX('Load Plan'!$F$2:$F$101,$M221)),"")</f>
        <v/>
      </c>
      <c r="B221" s="10">
        <f>IFERROR(IF($M221="","",INDEX('Load Plan'!$A$2:$A$101,$M221)),"")</f>
        <v/>
      </c>
      <c r="C221" s="10">
        <f>IFERROR(IF($M221="","",INDEX('Load Plan'!$B$2:$B$101,$M221)),"")</f>
        <v/>
      </c>
      <c r="D221" s="10">
        <f>IFERROR(IF($M221="","",INDEX('Load Plan'!$C$2:$C$101,$M221)),"")</f>
        <v/>
      </c>
      <c r="E221" s="10">
        <f>IFERROR(IF($M221="","",INDEX('Load Plan'!$K$2:$K$101,$M221)),"")</f>
        <v/>
      </c>
      <c r="F221" s="10">
        <f>IFERROR(IF($M221="","",INDEX('Load Plan'!$J$2:$J$101,$M221)),"")</f>
        <v/>
      </c>
      <c r="G221" s="9">
        <f>IFERROR(IF($M221="","",INDEX('Load Plan'!$E$2:$E$101,$M221)),"")</f>
        <v/>
      </c>
      <c r="H221" s="9">
        <f>IFERROR(IF($M221="","",INDEX('Load Plan'!$G$2:$G$101,$M221)),"")</f>
        <v/>
      </c>
      <c r="I221" s="10">
        <f>IFERROR(IF($M221="","",INDEX('Load Plan'!$M$2:$M$101,$M221)),"")</f>
        <v/>
      </c>
      <c r="J221" s="10">
        <f>IFERROR(IF($M221="","",INDEX('Load Plan'!$N$2:$N$101,$M221)),"")</f>
        <v/>
      </c>
      <c r="K221" s="10">
        <f>IFERROR(IF($M221="","",INDEX('Load Plan'!$O$2:$O$101,$M221)),"")</f>
        <v/>
      </c>
      <c r="L221" s="10">
        <f>IFERROR(IF($M221="","",INDEX('Load Plan'!$P$2:$P$101,$M221)),"")</f>
        <v/>
      </c>
      <c r="M221" s="10">
        <f>IFERROR(MATCH(AGGREGATE(15,6,'Load Plan'!$Q$2:$Q$101/('Load Plan'!$P$2:$P$101="Reschedule Required"),ROWS($M$122:M221)),'Load Plan'!$Q$2:$Q$101,0),"")</f>
        <v/>
      </c>
    </row>
    <row r="224">
      <c r="A224" s="6" t="inlineStr">
        <is>
          <t>Asset-Level Maintenance View</t>
        </is>
      </c>
      <c r="B224" s="6" t="n"/>
      <c r="C224" s="6" t="n"/>
      <c r="D224" s="6" t="n"/>
      <c r="E224" s="6" t="n"/>
      <c r="F224" s="6" t="n"/>
      <c r="G224" s="6" t="n"/>
      <c r="H224" s="6" t="n"/>
    </row>
    <row r="225">
      <c r="A225" s="7" t="inlineStr">
        <is>
          <t>This view shows the latest recorded event for each machine and equipment combination. Event dates or readings are displayed as entered and are not interpreted or converted.</t>
        </is>
      </c>
      <c r="B225" s="7" t="n"/>
      <c r="C225" s="7" t="n"/>
      <c r="D225" s="7" t="n"/>
      <c r="E225" s="7" t="n"/>
      <c r="F225" s="7" t="n"/>
      <c r="G225" s="7" t="n"/>
      <c r="H225" s="7" t="n"/>
    </row>
    <row r="228">
      <c r="A228" s="8" t="inlineStr">
        <is>
          <t>Machine Identifier</t>
        </is>
      </c>
      <c r="B228" s="8" t="inlineStr">
        <is>
          <t>Equipment ID</t>
        </is>
      </c>
      <c r="C228" s="8" t="inlineStr">
        <is>
          <t>Latest Event Date</t>
        </is>
      </c>
      <c r="D228" s="8" t="inlineStr">
        <is>
          <t>Latest Reading</t>
        </is>
      </c>
      <c r="E228" s="8" t="inlineStr">
        <is>
          <t>Owner or Responsible Role</t>
        </is>
      </c>
      <c r="F228" s="8" t="inlineStr">
        <is>
          <t>Latest Record Status</t>
        </is>
      </c>
      <c r="G228" s="8" t="inlineStr">
        <is>
          <t>Asset History Status</t>
        </is>
      </c>
      <c r="H228" s="8" t="inlineStr">
        <is>
          <t>Latest Asset Sort Position</t>
        </is>
      </c>
    </row>
    <row r="229">
      <c r="A229" s="10">
        <f>IFERROR(IF($H229="","",INDEX('Machine History'!$A$2:$A$101,$H229)),"")</f>
        <v/>
      </c>
      <c r="B229" s="10">
        <f>IFERROR(IF($H229="","",INDEX('Machine History'!$B$2:$B$101,$H229)),"")</f>
        <v/>
      </c>
      <c r="C229" s="9">
        <f>IFERROR(IF($H229="","",INDEX('Machine History'!$C$2:$C$101,$H229)),"")</f>
        <v/>
      </c>
      <c r="D229" s="10">
        <f>IFERROR(IF($H229="","",INDEX('Machine History'!$D$2:$D$101,$H229)),"")</f>
        <v/>
      </c>
      <c r="E229" s="10">
        <f>IFERROR(IF($H229="","",INDEX('Machine History'!$E$2:$E$101,$H229)),"")</f>
        <v/>
      </c>
      <c r="F229" s="10">
        <f>IFERROR(IF($H229="","",INDEX('Machine History'!$H$2:$H$101,$H229)),"")</f>
        <v/>
      </c>
      <c r="G229" s="10">
        <f>IFERROR(IF($H229="","",IF(COUNTIFS('Machine History'!$A$2:$A$101,$A229,'Machine History'!$B$2:$B$101,$B229,'Machine History'!$G$2:$G$101,"History Sequence Exception")&gt;0,"History Sequence Exception","No History Sequence Exception")),"")</f>
        <v/>
      </c>
      <c r="H229" s="10">
        <f>IFERROR(MATCH(AGGREGATE(15,6,'Machine History'!$I$2:$I$101/('Machine History'!$H$2:$H$101="Latest Recorded Event"),ROWS($H$229:H229)),'Machine History'!$I$2:$I$101,0),"")</f>
        <v/>
      </c>
    </row>
    <row r="230">
      <c r="A230" s="10">
        <f>IFERROR(IF($H230="","",INDEX('Machine History'!$A$2:$A$101,$H230)),"")</f>
        <v/>
      </c>
      <c r="B230" s="10">
        <f>IFERROR(IF($H230="","",INDEX('Machine History'!$B$2:$B$101,$H230)),"")</f>
        <v/>
      </c>
      <c r="C230" s="9">
        <f>IFERROR(IF($H230="","",INDEX('Machine History'!$C$2:$C$101,$H230)),"")</f>
        <v/>
      </c>
      <c r="D230" s="10">
        <f>IFERROR(IF($H230="","",INDEX('Machine History'!$D$2:$D$101,$H230)),"")</f>
        <v/>
      </c>
      <c r="E230" s="10">
        <f>IFERROR(IF($H230="","",INDEX('Machine History'!$E$2:$E$101,$H230)),"")</f>
        <v/>
      </c>
      <c r="F230" s="10">
        <f>IFERROR(IF($H230="","",INDEX('Machine History'!$H$2:$H$101,$H230)),"")</f>
        <v/>
      </c>
      <c r="G230" s="10">
        <f>IFERROR(IF($H230="","",IF(COUNTIFS('Machine History'!$A$2:$A$101,$A230,'Machine History'!$B$2:$B$101,$B230,'Machine History'!$G$2:$G$101,"History Sequence Exception")&gt;0,"History Sequence Exception","No History Sequence Exception")),"")</f>
        <v/>
      </c>
      <c r="H230" s="10">
        <f>IFERROR(MATCH(AGGREGATE(15,6,'Machine History'!$I$2:$I$101/('Machine History'!$H$2:$H$101="Latest Recorded Event"),ROWS($H$229:H230)),'Machine History'!$I$2:$I$101,0),"")</f>
        <v/>
      </c>
    </row>
    <row r="231">
      <c r="A231" s="10">
        <f>IFERROR(IF($H231="","",INDEX('Machine History'!$A$2:$A$101,$H231)),"")</f>
        <v/>
      </c>
      <c r="B231" s="10">
        <f>IFERROR(IF($H231="","",INDEX('Machine History'!$B$2:$B$101,$H231)),"")</f>
        <v/>
      </c>
      <c r="C231" s="9">
        <f>IFERROR(IF($H231="","",INDEX('Machine History'!$C$2:$C$101,$H231)),"")</f>
        <v/>
      </c>
      <c r="D231" s="10">
        <f>IFERROR(IF($H231="","",INDEX('Machine History'!$D$2:$D$101,$H231)),"")</f>
        <v/>
      </c>
      <c r="E231" s="10">
        <f>IFERROR(IF($H231="","",INDEX('Machine History'!$E$2:$E$101,$H231)),"")</f>
        <v/>
      </c>
      <c r="F231" s="10">
        <f>IFERROR(IF($H231="","",INDEX('Machine History'!$H$2:$H$101,$H231)),"")</f>
        <v/>
      </c>
      <c r="G231" s="10">
        <f>IFERROR(IF($H231="","",IF(COUNTIFS('Machine History'!$A$2:$A$101,$A231,'Machine History'!$B$2:$B$101,$B231,'Machine History'!$G$2:$G$101,"History Sequence Exception")&gt;0,"History Sequence Exception","No History Sequence Exception")),"")</f>
        <v/>
      </c>
      <c r="H231" s="10">
        <f>IFERROR(MATCH(AGGREGATE(15,6,'Machine History'!$I$2:$I$101/('Machine History'!$H$2:$H$101="Latest Recorded Event"),ROWS($H$229:H231)),'Machine History'!$I$2:$I$101,0),"")</f>
        <v/>
      </c>
    </row>
    <row r="232">
      <c r="A232" s="10">
        <f>IFERROR(IF($H232="","",INDEX('Machine History'!$A$2:$A$101,$H232)),"")</f>
        <v/>
      </c>
      <c r="B232" s="10">
        <f>IFERROR(IF($H232="","",INDEX('Machine History'!$B$2:$B$101,$H232)),"")</f>
        <v/>
      </c>
      <c r="C232" s="9">
        <f>IFERROR(IF($H232="","",INDEX('Machine History'!$C$2:$C$101,$H232)),"")</f>
        <v/>
      </c>
      <c r="D232" s="10">
        <f>IFERROR(IF($H232="","",INDEX('Machine History'!$D$2:$D$101,$H232)),"")</f>
        <v/>
      </c>
      <c r="E232" s="10">
        <f>IFERROR(IF($H232="","",INDEX('Machine History'!$E$2:$E$101,$H232)),"")</f>
        <v/>
      </c>
      <c r="F232" s="10">
        <f>IFERROR(IF($H232="","",INDEX('Machine History'!$H$2:$H$101,$H232)),"")</f>
        <v/>
      </c>
      <c r="G232" s="10">
        <f>IFERROR(IF($H232="","",IF(COUNTIFS('Machine History'!$A$2:$A$101,$A232,'Machine History'!$B$2:$B$101,$B232,'Machine History'!$G$2:$G$101,"History Sequence Exception")&gt;0,"History Sequence Exception","No History Sequence Exception")),"")</f>
        <v/>
      </c>
      <c r="H232" s="10">
        <f>IFERROR(MATCH(AGGREGATE(15,6,'Machine History'!$I$2:$I$101/('Machine History'!$H$2:$H$101="Latest Recorded Event"),ROWS($H$229:H232)),'Machine History'!$I$2:$I$101,0),"")</f>
        <v/>
      </c>
    </row>
    <row r="233">
      <c r="A233" s="10">
        <f>IFERROR(IF($H233="","",INDEX('Machine History'!$A$2:$A$101,$H233)),"")</f>
        <v/>
      </c>
      <c r="B233" s="10">
        <f>IFERROR(IF($H233="","",INDEX('Machine History'!$B$2:$B$101,$H233)),"")</f>
        <v/>
      </c>
      <c r="C233" s="9">
        <f>IFERROR(IF($H233="","",INDEX('Machine History'!$C$2:$C$101,$H233)),"")</f>
        <v/>
      </c>
      <c r="D233" s="10">
        <f>IFERROR(IF($H233="","",INDEX('Machine History'!$D$2:$D$101,$H233)),"")</f>
        <v/>
      </c>
      <c r="E233" s="10">
        <f>IFERROR(IF($H233="","",INDEX('Machine History'!$E$2:$E$101,$H233)),"")</f>
        <v/>
      </c>
      <c r="F233" s="10">
        <f>IFERROR(IF($H233="","",INDEX('Machine History'!$H$2:$H$101,$H233)),"")</f>
        <v/>
      </c>
      <c r="G233" s="10">
        <f>IFERROR(IF($H233="","",IF(COUNTIFS('Machine History'!$A$2:$A$101,$A233,'Machine History'!$B$2:$B$101,$B233,'Machine History'!$G$2:$G$101,"History Sequence Exception")&gt;0,"History Sequence Exception","No History Sequence Exception")),"")</f>
        <v/>
      </c>
      <c r="H233" s="10">
        <f>IFERROR(MATCH(AGGREGATE(15,6,'Machine History'!$I$2:$I$101/('Machine History'!$H$2:$H$101="Latest Recorded Event"),ROWS($H$229:H233)),'Machine History'!$I$2:$I$101,0),"")</f>
        <v/>
      </c>
    </row>
    <row r="234">
      <c r="A234" s="10">
        <f>IFERROR(IF($H234="","",INDEX('Machine History'!$A$2:$A$101,$H234)),"")</f>
        <v/>
      </c>
      <c r="B234" s="10">
        <f>IFERROR(IF($H234="","",INDEX('Machine History'!$B$2:$B$101,$H234)),"")</f>
        <v/>
      </c>
      <c r="C234" s="9">
        <f>IFERROR(IF($H234="","",INDEX('Machine History'!$C$2:$C$101,$H234)),"")</f>
        <v/>
      </c>
      <c r="D234" s="10">
        <f>IFERROR(IF($H234="","",INDEX('Machine History'!$D$2:$D$101,$H234)),"")</f>
        <v/>
      </c>
      <c r="E234" s="10">
        <f>IFERROR(IF($H234="","",INDEX('Machine History'!$E$2:$E$101,$H234)),"")</f>
        <v/>
      </c>
      <c r="F234" s="10">
        <f>IFERROR(IF($H234="","",INDEX('Machine History'!$H$2:$H$101,$H234)),"")</f>
        <v/>
      </c>
      <c r="G234" s="10">
        <f>IFERROR(IF($H234="","",IF(COUNTIFS('Machine History'!$A$2:$A$101,$A234,'Machine History'!$B$2:$B$101,$B234,'Machine History'!$G$2:$G$101,"History Sequence Exception")&gt;0,"History Sequence Exception","No History Sequence Exception")),"")</f>
        <v/>
      </c>
      <c r="H234" s="10">
        <f>IFERROR(MATCH(AGGREGATE(15,6,'Machine History'!$I$2:$I$101/('Machine History'!$H$2:$H$101="Latest Recorded Event"),ROWS($H$229:H234)),'Machine History'!$I$2:$I$101,0),"")</f>
        <v/>
      </c>
    </row>
    <row r="235">
      <c r="A235" s="10">
        <f>IFERROR(IF($H235="","",INDEX('Machine History'!$A$2:$A$101,$H235)),"")</f>
        <v/>
      </c>
      <c r="B235" s="10">
        <f>IFERROR(IF($H235="","",INDEX('Machine History'!$B$2:$B$101,$H235)),"")</f>
        <v/>
      </c>
      <c r="C235" s="9">
        <f>IFERROR(IF($H235="","",INDEX('Machine History'!$C$2:$C$101,$H235)),"")</f>
        <v/>
      </c>
      <c r="D235" s="10">
        <f>IFERROR(IF($H235="","",INDEX('Machine History'!$D$2:$D$101,$H235)),"")</f>
        <v/>
      </c>
      <c r="E235" s="10">
        <f>IFERROR(IF($H235="","",INDEX('Machine History'!$E$2:$E$101,$H235)),"")</f>
        <v/>
      </c>
      <c r="F235" s="10">
        <f>IFERROR(IF($H235="","",INDEX('Machine History'!$H$2:$H$101,$H235)),"")</f>
        <v/>
      </c>
      <c r="G235" s="10">
        <f>IFERROR(IF($H235="","",IF(COUNTIFS('Machine History'!$A$2:$A$101,$A235,'Machine History'!$B$2:$B$101,$B235,'Machine History'!$G$2:$G$101,"History Sequence Exception")&gt;0,"History Sequence Exception","No History Sequence Exception")),"")</f>
        <v/>
      </c>
      <c r="H235" s="10">
        <f>IFERROR(MATCH(AGGREGATE(15,6,'Machine History'!$I$2:$I$101/('Machine History'!$H$2:$H$101="Latest Recorded Event"),ROWS($H$229:H235)),'Machine History'!$I$2:$I$101,0),"")</f>
        <v/>
      </c>
    </row>
    <row r="236">
      <c r="A236" s="10">
        <f>IFERROR(IF($H236="","",INDEX('Machine History'!$A$2:$A$101,$H236)),"")</f>
        <v/>
      </c>
      <c r="B236" s="10">
        <f>IFERROR(IF($H236="","",INDEX('Machine History'!$B$2:$B$101,$H236)),"")</f>
        <v/>
      </c>
      <c r="C236" s="9">
        <f>IFERROR(IF($H236="","",INDEX('Machine History'!$C$2:$C$101,$H236)),"")</f>
        <v/>
      </c>
      <c r="D236" s="10">
        <f>IFERROR(IF($H236="","",INDEX('Machine History'!$D$2:$D$101,$H236)),"")</f>
        <v/>
      </c>
      <c r="E236" s="10">
        <f>IFERROR(IF($H236="","",INDEX('Machine History'!$E$2:$E$101,$H236)),"")</f>
        <v/>
      </c>
      <c r="F236" s="10">
        <f>IFERROR(IF($H236="","",INDEX('Machine History'!$H$2:$H$101,$H236)),"")</f>
        <v/>
      </c>
      <c r="G236" s="10">
        <f>IFERROR(IF($H236="","",IF(COUNTIFS('Machine History'!$A$2:$A$101,$A236,'Machine History'!$B$2:$B$101,$B236,'Machine History'!$G$2:$G$101,"History Sequence Exception")&gt;0,"History Sequence Exception","No History Sequence Exception")),"")</f>
        <v/>
      </c>
      <c r="H236" s="10">
        <f>IFERROR(MATCH(AGGREGATE(15,6,'Machine History'!$I$2:$I$101/('Machine History'!$H$2:$H$101="Latest Recorded Event"),ROWS($H$229:H236)),'Machine History'!$I$2:$I$101,0),"")</f>
        <v/>
      </c>
    </row>
    <row r="237">
      <c r="A237" s="10">
        <f>IFERROR(IF($H237="","",INDEX('Machine History'!$A$2:$A$101,$H237)),"")</f>
        <v/>
      </c>
      <c r="B237" s="10">
        <f>IFERROR(IF($H237="","",INDEX('Machine History'!$B$2:$B$101,$H237)),"")</f>
        <v/>
      </c>
      <c r="C237" s="9">
        <f>IFERROR(IF($H237="","",INDEX('Machine History'!$C$2:$C$101,$H237)),"")</f>
        <v/>
      </c>
      <c r="D237" s="10">
        <f>IFERROR(IF($H237="","",INDEX('Machine History'!$D$2:$D$101,$H237)),"")</f>
        <v/>
      </c>
      <c r="E237" s="10">
        <f>IFERROR(IF($H237="","",INDEX('Machine History'!$E$2:$E$101,$H237)),"")</f>
        <v/>
      </c>
      <c r="F237" s="10">
        <f>IFERROR(IF($H237="","",INDEX('Machine History'!$H$2:$H$101,$H237)),"")</f>
        <v/>
      </c>
      <c r="G237" s="10">
        <f>IFERROR(IF($H237="","",IF(COUNTIFS('Machine History'!$A$2:$A$101,$A237,'Machine History'!$B$2:$B$101,$B237,'Machine History'!$G$2:$G$101,"History Sequence Exception")&gt;0,"History Sequence Exception","No History Sequence Exception")),"")</f>
        <v/>
      </c>
      <c r="H237" s="10">
        <f>IFERROR(MATCH(AGGREGATE(15,6,'Machine History'!$I$2:$I$101/('Machine History'!$H$2:$H$101="Latest Recorded Event"),ROWS($H$229:H237)),'Machine History'!$I$2:$I$101,0),"")</f>
        <v/>
      </c>
    </row>
    <row r="238">
      <c r="A238" s="10">
        <f>IFERROR(IF($H238="","",INDEX('Machine History'!$A$2:$A$101,$H238)),"")</f>
        <v/>
      </c>
      <c r="B238" s="10">
        <f>IFERROR(IF($H238="","",INDEX('Machine History'!$B$2:$B$101,$H238)),"")</f>
        <v/>
      </c>
      <c r="C238" s="9">
        <f>IFERROR(IF($H238="","",INDEX('Machine History'!$C$2:$C$101,$H238)),"")</f>
        <v/>
      </c>
      <c r="D238" s="10">
        <f>IFERROR(IF($H238="","",INDEX('Machine History'!$D$2:$D$101,$H238)),"")</f>
        <v/>
      </c>
      <c r="E238" s="10">
        <f>IFERROR(IF($H238="","",INDEX('Machine History'!$E$2:$E$101,$H238)),"")</f>
        <v/>
      </c>
      <c r="F238" s="10">
        <f>IFERROR(IF($H238="","",INDEX('Machine History'!$H$2:$H$101,$H238)),"")</f>
        <v/>
      </c>
      <c r="G238" s="10">
        <f>IFERROR(IF($H238="","",IF(COUNTIFS('Machine History'!$A$2:$A$101,$A238,'Machine History'!$B$2:$B$101,$B238,'Machine History'!$G$2:$G$101,"History Sequence Exception")&gt;0,"History Sequence Exception","No History Sequence Exception")),"")</f>
        <v/>
      </c>
      <c r="H238" s="10">
        <f>IFERROR(MATCH(AGGREGATE(15,6,'Machine History'!$I$2:$I$101/('Machine History'!$H$2:$H$101="Latest Recorded Event"),ROWS($H$229:H238)),'Machine History'!$I$2:$I$101,0),"")</f>
        <v/>
      </c>
    </row>
    <row r="239">
      <c r="A239" s="10">
        <f>IFERROR(IF($H239="","",INDEX('Machine History'!$A$2:$A$101,$H239)),"")</f>
        <v/>
      </c>
      <c r="B239" s="10">
        <f>IFERROR(IF($H239="","",INDEX('Machine History'!$B$2:$B$101,$H239)),"")</f>
        <v/>
      </c>
      <c r="C239" s="9">
        <f>IFERROR(IF($H239="","",INDEX('Machine History'!$C$2:$C$101,$H239)),"")</f>
        <v/>
      </c>
      <c r="D239" s="10">
        <f>IFERROR(IF($H239="","",INDEX('Machine History'!$D$2:$D$101,$H239)),"")</f>
        <v/>
      </c>
      <c r="E239" s="10">
        <f>IFERROR(IF($H239="","",INDEX('Machine History'!$E$2:$E$101,$H239)),"")</f>
        <v/>
      </c>
      <c r="F239" s="10">
        <f>IFERROR(IF($H239="","",INDEX('Machine History'!$H$2:$H$101,$H239)),"")</f>
        <v/>
      </c>
      <c r="G239" s="10">
        <f>IFERROR(IF($H239="","",IF(COUNTIFS('Machine History'!$A$2:$A$101,$A239,'Machine History'!$B$2:$B$101,$B239,'Machine History'!$G$2:$G$101,"History Sequence Exception")&gt;0,"History Sequence Exception","No History Sequence Exception")),"")</f>
        <v/>
      </c>
      <c r="H239" s="10">
        <f>IFERROR(MATCH(AGGREGATE(15,6,'Machine History'!$I$2:$I$101/('Machine History'!$H$2:$H$101="Latest Recorded Event"),ROWS($H$229:H239)),'Machine History'!$I$2:$I$101,0),"")</f>
        <v/>
      </c>
    </row>
    <row r="240">
      <c r="A240" s="10">
        <f>IFERROR(IF($H240="","",INDEX('Machine History'!$A$2:$A$101,$H240)),"")</f>
        <v/>
      </c>
      <c r="B240" s="10">
        <f>IFERROR(IF($H240="","",INDEX('Machine History'!$B$2:$B$101,$H240)),"")</f>
        <v/>
      </c>
      <c r="C240" s="9">
        <f>IFERROR(IF($H240="","",INDEX('Machine History'!$C$2:$C$101,$H240)),"")</f>
        <v/>
      </c>
      <c r="D240" s="10">
        <f>IFERROR(IF($H240="","",INDEX('Machine History'!$D$2:$D$101,$H240)),"")</f>
        <v/>
      </c>
      <c r="E240" s="10">
        <f>IFERROR(IF($H240="","",INDEX('Machine History'!$E$2:$E$101,$H240)),"")</f>
        <v/>
      </c>
      <c r="F240" s="10">
        <f>IFERROR(IF($H240="","",INDEX('Machine History'!$H$2:$H$101,$H240)),"")</f>
        <v/>
      </c>
      <c r="G240" s="10">
        <f>IFERROR(IF($H240="","",IF(COUNTIFS('Machine History'!$A$2:$A$101,$A240,'Machine History'!$B$2:$B$101,$B240,'Machine History'!$G$2:$G$101,"History Sequence Exception")&gt;0,"History Sequence Exception","No History Sequence Exception")),"")</f>
        <v/>
      </c>
      <c r="H240" s="10">
        <f>IFERROR(MATCH(AGGREGATE(15,6,'Machine History'!$I$2:$I$101/('Machine History'!$H$2:$H$101="Latest Recorded Event"),ROWS($H$229:H240)),'Machine History'!$I$2:$I$101,0),"")</f>
        <v/>
      </c>
    </row>
    <row r="241">
      <c r="A241" s="10">
        <f>IFERROR(IF($H241="","",INDEX('Machine History'!$A$2:$A$101,$H241)),"")</f>
        <v/>
      </c>
      <c r="B241" s="10">
        <f>IFERROR(IF($H241="","",INDEX('Machine History'!$B$2:$B$101,$H241)),"")</f>
        <v/>
      </c>
      <c r="C241" s="9">
        <f>IFERROR(IF($H241="","",INDEX('Machine History'!$C$2:$C$101,$H241)),"")</f>
        <v/>
      </c>
      <c r="D241" s="10">
        <f>IFERROR(IF($H241="","",INDEX('Machine History'!$D$2:$D$101,$H241)),"")</f>
        <v/>
      </c>
      <c r="E241" s="10">
        <f>IFERROR(IF($H241="","",INDEX('Machine History'!$E$2:$E$101,$H241)),"")</f>
        <v/>
      </c>
      <c r="F241" s="10">
        <f>IFERROR(IF($H241="","",INDEX('Machine History'!$H$2:$H$101,$H241)),"")</f>
        <v/>
      </c>
      <c r="G241" s="10">
        <f>IFERROR(IF($H241="","",IF(COUNTIFS('Machine History'!$A$2:$A$101,$A241,'Machine History'!$B$2:$B$101,$B241,'Machine History'!$G$2:$G$101,"History Sequence Exception")&gt;0,"History Sequence Exception","No History Sequence Exception")),"")</f>
        <v/>
      </c>
      <c r="H241" s="10">
        <f>IFERROR(MATCH(AGGREGATE(15,6,'Machine History'!$I$2:$I$101/('Machine History'!$H$2:$H$101="Latest Recorded Event"),ROWS($H$229:H241)),'Machine History'!$I$2:$I$101,0),"")</f>
        <v/>
      </c>
    </row>
    <row r="242">
      <c r="A242" s="10">
        <f>IFERROR(IF($H242="","",INDEX('Machine History'!$A$2:$A$101,$H242)),"")</f>
        <v/>
      </c>
      <c r="B242" s="10">
        <f>IFERROR(IF($H242="","",INDEX('Machine History'!$B$2:$B$101,$H242)),"")</f>
        <v/>
      </c>
      <c r="C242" s="9">
        <f>IFERROR(IF($H242="","",INDEX('Machine History'!$C$2:$C$101,$H242)),"")</f>
        <v/>
      </c>
      <c r="D242" s="10">
        <f>IFERROR(IF($H242="","",INDEX('Machine History'!$D$2:$D$101,$H242)),"")</f>
        <v/>
      </c>
      <c r="E242" s="10">
        <f>IFERROR(IF($H242="","",INDEX('Machine History'!$E$2:$E$101,$H242)),"")</f>
        <v/>
      </c>
      <c r="F242" s="10">
        <f>IFERROR(IF($H242="","",INDEX('Machine History'!$H$2:$H$101,$H242)),"")</f>
        <v/>
      </c>
      <c r="G242" s="10">
        <f>IFERROR(IF($H242="","",IF(COUNTIFS('Machine History'!$A$2:$A$101,$A242,'Machine History'!$B$2:$B$101,$B242,'Machine History'!$G$2:$G$101,"History Sequence Exception")&gt;0,"History Sequence Exception","No History Sequence Exception")),"")</f>
        <v/>
      </c>
      <c r="H242" s="10">
        <f>IFERROR(MATCH(AGGREGATE(15,6,'Machine History'!$I$2:$I$101/('Machine History'!$H$2:$H$101="Latest Recorded Event"),ROWS($H$229:H242)),'Machine History'!$I$2:$I$101,0),"")</f>
        <v/>
      </c>
    </row>
    <row r="243">
      <c r="A243" s="10">
        <f>IFERROR(IF($H243="","",INDEX('Machine History'!$A$2:$A$101,$H243)),"")</f>
        <v/>
      </c>
      <c r="B243" s="10">
        <f>IFERROR(IF($H243="","",INDEX('Machine History'!$B$2:$B$101,$H243)),"")</f>
        <v/>
      </c>
      <c r="C243" s="9">
        <f>IFERROR(IF($H243="","",INDEX('Machine History'!$C$2:$C$101,$H243)),"")</f>
        <v/>
      </c>
      <c r="D243" s="10">
        <f>IFERROR(IF($H243="","",INDEX('Machine History'!$D$2:$D$101,$H243)),"")</f>
        <v/>
      </c>
      <c r="E243" s="10">
        <f>IFERROR(IF($H243="","",INDEX('Machine History'!$E$2:$E$101,$H243)),"")</f>
        <v/>
      </c>
      <c r="F243" s="10">
        <f>IFERROR(IF($H243="","",INDEX('Machine History'!$H$2:$H$101,$H243)),"")</f>
        <v/>
      </c>
      <c r="G243" s="10">
        <f>IFERROR(IF($H243="","",IF(COUNTIFS('Machine History'!$A$2:$A$101,$A243,'Machine History'!$B$2:$B$101,$B243,'Machine History'!$G$2:$G$101,"History Sequence Exception")&gt;0,"History Sequence Exception","No History Sequence Exception")),"")</f>
        <v/>
      </c>
      <c r="H243" s="10">
        <f>IFERROR(MATCH(AGGREGATE(15,6,'Machine History'!$I$2:$I$101/('Machine History'!$H$2:$H$101="Latest Recorded Event"),ROWS($H$229:H243)),'Machine History'!$I$2:$I$101,0),"")</f>
        <v/>
      </c>
    </row>
    <row r="244">
      <c r="A244" s="10">
        <f>IFERROR(IF($H244="","",INDEX('Machine History'!$A$2:$A$101,$H244)),"")</f>
        <v/>
      </c>
      <c r="B244" s="10">
        <f>IFERROR(IF($H244="","",INDEX('Machine History'!$B$2:$B$101,$H244)),"")</f>
        <v/>
      </c>
      <c r="C244" s="9">
        <f>IFERROR(IF($H244="","",INDEX('Machine History'!$C$2:$C$101,$H244)),"")</f>
        <v/>
      </c>
      <c r="D244" s="10">
        <f>IFERROR(IF($H244="","",INDEX('Machine History'!$D$2:$D$101,$H244)),"")</f>
        <v/>
      </c>
      <c r="E244" s="10">
        <f>IFERROR(IF($H244="","",INDEX('Machine History'!$E$2:$E$101,$H244)),"")</f>
        <v/>
      </c>
      <c r="F244" s="10">
        <f>IFERROR(IF($H244="","",INDEX('Machine History'!$H$2:$H$101,$H244)),"")</f>
        <v/>
      </c>
      <c r="G244" s="10">
        <f>IFERROR(IF($H244="","",IF(COUNTIFS('Machine History'!$A$2:$A$101,$A244,'Machine History'!$B$2:$B$101,$B244,'Machine History'!$G$2:$G$101,"History Sequence Exception")&gt;0,"History Sequence Exception","No History Sequence Exception")),"")</f>
        <v/>
      </c>
      <c r="H244" s="10">
        <f>IFERROR(MATCH(AGGREGATE(15,6,'Machine History'!$I$2:$I$101/('Machine History'!$H$2:$H$101="Latest Recorded Event"),ROWS($H$229:H244)),'Machine History'!$I$2:$I$101,0),"")</f>
        <v/>
      </c>
    </row>
    <row r="245">
      <c r="A245" s="10">
        <f>IFERROR(IF($H245="","",INDEX('Machine History'!$A$2:$A$101,$H245)),"")</f>
        <v/>
      </c>
      <c r="B245" s="10">
        <f>IFERROR(IF($H245="","",INDEX('Machine History'!$B$2:$B$101,$H245)),"")</f>
        <v/>
      </c>
      <c r="C245" s="9">
        <f>IFERROR(IF($H245="","",INDEX('Machine History'!$C$2:$C$101,$H245)),"")</f>
        <v/>
      </c>
      <c r="D245" s="10">
        <f>IFERROR(IF($H245="","",INDEX('Machine History'!$D$2:$D$101,$H245)),"")</f>
        <v/>
      </c>
      <c r="E245" s="10">
        <f>IFERROR(IF($H245="","",INDEX('Machine History'!$E$2:$E$101,$H245)),"")</f>
        <v/>
      </c>
      <c r="F245" s="10">
        <f>IFERROR(IF($H245="","",INDEX('Machine History'!$H$2:$H$101,$H245)),"")</f>
        <v/>
      </c>
      <c r="G245" s="10">
        <f>IFERROR(IF($H245="","",IF(COUNTIFS('Machine History'!$A$2:$A$101,$A245,'Machine History'!$B$2:$B$101,$B245,'Machine History'!$G$2:$G$101,"History Sequence Exception")&gt;0,"History Sequence Exception","No History Sequence Exception")),"")</f>
        <v/>
      </c>
      <c r="H245" s="10">
        <f>IFERROR(MATCH(AGGREGATE(15,6,'Machine History'!$I$2:$I$101/('Machine History'!$H$2:$H$101="Latest Recorded Event"),ROWS($H$229:H245)),'Machine History'!$I$2:$I$101,0),"")</f>
        <v/>
      </c>
    </row>
    <row r="246">
      <c r="A246" s="10">
        <f>IFERROR(IF($H246="","",INDEX('Machine History'!$A$2:$A$101,$H246)),"")</f>
        <v/>
      </c>
      <c r="B246" s="10">
        <f>IFERROR(IF($H246="","",INDEX('Machine History'!$B$2:$B$101,$H246)),"")</f>
        <v/>
      </c>
      <c r="C246" s="9">
        <f>IFERROR(IF($H246="","",INDEX('Machine History'!$C$2:$C$101,$H246)),"")</f>
        <v/>
      </c>
      <c r="D246" s="10">
        <f>IFERROR(IF($H246="","",INDEX('Machine History'!$D$2:$D$101,$H246)),"")</f>
        <v/>
      </c>
      <c r="E246" s="10">
        <f>IFERROR(IF($H246="","",INDEX('Machine History'!$E$2:$E$101,$H246)),"")</f>
        <v/>
      </c>
      <c r="F246" s="10">
        <f>IFERROR(IF($H246="","",INDEX('Machine History'!$H$2:$H$101,$H246)),"")</f>
        <v/>
      </c>
      <c r="G246" s="10">
        <f>IFERROR(IF($H246="","",IF(COUNTIFS('Machine History'!$A$2:$A$101,$A246,'Machine History'!$B$2:$B$101,$B246,'Machine History'!$G$2:$G$101,"History Sequence Exception")&gt;0,"History Sequence Exception","No History Sequence Exception")),"")</f>
        <v/>
      </c>
      <c r="H246" s="10">
        <f>IFERROR(MATCH(AGGREGATE(15,6,'Machine History'!$I$2:$I$101/('Machine History'!$H$2:$H$101="Latest Recorded Event"),ROWS($H$229:H246)),'Machine History'!$I$2:$I$101,0),"")</f>
        <v/>
      </c>
    </row>
    <row r="247">
      <c r="A247" s="10">
        <f>IFERROR(IF($H247="","",INDEX('Machine History'!$A$2:$A$101,$H247)),"")</f>
        <v/>
      </c>
      <c r="B247" s="10">
        <f>IFERROR(IF($H247="","",INDEX('Machine History'!$B$2:$B$101,$H247)),"")</f>
        <v/>
      </c>
      <c r="C247" s="9">
        <f>IFERROR(IF($H247="","",INDEX('Machine History'!$C$2:$C$101,$H247)),"")</f>
        <v/>
      </c>
      <c r="D247" s="10">
        <f>IFERROR(IF($H247="","",INDEX('Machine History'!$D$2:$D$101,$H247)),"")</f>
        <v/>
      </c>
      <c r="E247" s="10">
        <f>IFERROR(IF($H247="","",INDEX('Machine History'!$E$2:$E$101,$H247)),"")</f>
        <v/>
      </c>
      <c r="F247" s="10">
        <f>IFERROR(IF($H247="","",INDEX('Machine History'!$H$2:$H$101,$H247)),"")</f>
        <v/>
      </c>
      <c r="G247" s="10">
        <f>IFERROR(IF($H247="","",IF(COUNTIFS('Machine History'!$A$2:$A$101,$A247,'Machine History'!$B$2:$B$101,$B247,'Machine History'!$G$2:$G$101,"History Sequence Exception")&gt;0,"History Sequence Exception","No History Sequence Exception")),"")</f>
        <v/>
      </c>
      <c r="H247" s="10">
        <f>IFERROR(MATCH(AGGREGATE(15,6,'Machine History'!$I$2:$I$101/('Machine History'!$H$2:$H$101="Latest Recorded Event"),ROWS($H$229:H247)),'Machine History'!$I$2:$I$101,0),"")</f>
        <v/>
      </c>
    </row>
    <row r="248">
      <c r="A248" s="10">
        <f>IFERROR(IF($H248="","",INDEX('Machine History'!$A$2:$A$101,$H248)),"")</f>
        <v/>
      </c>
      <c r="B248" s="10">
        <f>IFERROR(IF($H248="","",INDEX('Machine History'!$B$2:$B$101,$H248)),"")</f>
        <v/>
      </c>
      <c r="C248" s="9">
        <f>IFERROR(IF($H248="","",INDEX('Machine History'!$C$2:$C$101,$H248)),"")</f>
        <v/>
      </c>
      <c r="D248" s="10">
        <f>IFERROR(IF($H248="","",INDEX('Machine History'!$D$2:$D$101,$H248)),"")</f>
        <v/>
      </c>
      <c r="E248" s="10">
        <f>IFERROR(IF($H248="","",INDEX('Machine History'!$E$2:$E$101,$H248)),"")</f>
        <v/>
      </c>
      <c r="F248" s="10">
        <f>IFERROR(IF($H248="","",INDEX('Machine History'!$H$2:$H$101,$H248)),"")</f>
        <v/>
      </c>
      <c r="G248" s="10">
        <f>IFERROR(IF($H248="","",IF(COUNTIFS('Machine History'!$A$2:$A$101,$A248,'Machine History'!$B$2:$B$101,$B248,'Machine History'!$G$2:$G$101,"History Sequence Exception")&gt;0,"History Sequence Exception","No History Sequence Exception")),"")</f>
        <v/>
      </c>
      <c r="H248" s="10">
        <f>IFERROR(MATCH(AGGREGATE(15,6,'Machine History'!$I$2:$I$101/('Machine History'!$H$2:$H$101="Latest Recorded Event"),ROWS($H$229:H248)),'Machine History'!$I$2:$I$101,0),"")</f>
        <v/>
      </c>
    </row>
    <row r="249">
      <c r="A249" s="10">
        <f>IFERROR(IF($H249="","",INDEX('Machine History'!$A$2:$A$101,$H249)),"")</f>
        <v/>
      </c>
      <c r="B249" s="10">
        <f>IFERROR(IF($H249="","",INDEX('Machine History'!$B$2:$B$101,$H249)),"")</f>
        <v/>
      </c>
      <c r="C249" s="9">
        <f>IFERROR(IF($H249="","",INDEX('Machine History'!$C$2:$C$101,$H249)),"")</f>
        <v/>
      </c>
      <c r="D249" s="10">
        <f>IFERROR(IF($H249="","",INDEX('Machine History'!$D$2:$D$101,$H249)),"")</f>
        <v/>
      </c>
      <c r="E249" s="10">
        <f>IFERROR(IF($H249="","",INDEX('Machine History'!$E$2:$E$101,$H249)),"")</f>
        <v/>
      </c>
      <c r="F249" s="10">
        <f>IFERROR(IF($H249="","",INDEX('Machine History'!$H$2:$H$101,$H249)),"")</f>
        <v/>
      </c>
      <c r="G249" s="10">
        <f>IFERROR(IF($H249="","",IF(COUNTIFS('Machine History'!$A$2:$A$101,$A249,'Machine History'!$B$2:$B$101,$B249,'Machine History'!$G$2:$G$101,"History Sequence Exception")&gt;0,"History Sequence Exception","No History Sequence Exception")),"")</f>
        <v/>
      </c>
      <c r="H249" s="10">
        <f>IFERROR(MATCH(AGGREGATE(15,6,'Machine History'!$I$2:$I$101/('Machine History'!$H$2:$H$101="Latest Recorded Event"),ROWS($H$229:H249)),'Machine History'!$I$2:$I$101,0),"")</f>
        <v/>
      </c>
    </row>
    <row r="250">
      <c r="A250" s="10">
        <f>IFERROR(IF($H250="","",INDEX('Machine History'!$A$2:$A$101,$H250)),"")</f>
        <v/>
      </c>
      <c r="B250" s="10">
        <f>IFERROR(IF($H250="","",INDEX('Machine History'!$B$2:$B$101,$H250)),"")</f>
        <v/>
      </c>
      <c r="C250" s="9">
        <f>IFERROR(IF($H250="","",INDEX('Machine History'!$C$2:$C$101,$H250)),"")</f>
        <v/>
      </c>
      <c r="D250" s="10">
        <f>IFERROR(IF($H250="","",INDEX('Machine History'!$D$2:$D$101,$H250)),"")</f>
        <v/>
      </c>
      <c r="E250" s="10">
        <f>IFERROR(IF($H250="","",INDEX('Machine History'!$E$2:$E$101,$H250)),"")</f>
        <v/>
      </c>
      <c r="F250" s="10">
        <f>IFERROR(IF($H250="","",INDEX('Machine History'!$H$2:$H$101,$H250)),"")</f>
        <v/>
      </c>
      <c r="G250" s="10">
        <f>IFERROR(IF($H250="","",IF(COUNTIFS('Machine History'!$A$2:$A$101,$A250,'Machine History'!$B$2:$B$101,$B250,'Machine History'!$G$2:$G$101,"History Sequence Exception")&gt;0,"History Sequence Exception","No History Sequence Exception")),"")</f>
        <v/>
      </c>
      <c r="H250" s="10">
        <f>IFERROR(MATCH(AGGREGATE(15,6,'Machine History'!$I$2:$I$101/('Machine History'!$H$2:$H$101="Latest Recorded Event"),ROWS($H$229:H250)),'Machine History'!$I$2:$I$101,0),"")</f>
        <v/>
      </c>
    </row>
    <row r="251">
      <c r="A251" s="10">
        <f>IFERROR(IF($H251="","",INDEX('Machine History'!$A$2:$A$101,$H251)),"")</f>
        <v/>
      </c>
      <c r="B251" s="10">
        <f>IFERROR(IF($H251="","",INDEX('Machine History'!$B$2:$B$101,$H251)),"")</f>
        <v/>
      </c>
      <c r="C251" s="9">
        <f>IFERROR(IF($H251="","",INDEX('Machine History'!$C$2:$C$101,$H251)),"")</f>
        <v/>
      </c>
      <c r="D251" s="10">
        <f>IFERROR(IF($H251="","",INDEX('Machine History'!$D$2:$D$101,$H251)),"")</f>
        <v/>
      </c>
      <c r="E251" s="10">
        <f>IFERROR(IF($H251="","",INDEX('Machine History'!$E$2:$E$101,$H251)),"")</f>
        <v/>
      </c>
      <c r="F251" s="10">
        <f>IFERROR(IF($H251="","",INDEX('Machine History'!$H$2:$H$101,$H251)),"")</f>
        <v/>
      </c>
      <c r="G251" s="10">
        <f>IFERROR(IF($H251="","",IF(COUNTIFS('Machine History'!$A$2:$A$101,$A251,'Machine History'!$B$2:$B$101,$B251,'Machine History'!$G$2:$G$101,"History Sequence Exception")&gt;0,"History Sequence Exception","No History Sequence Exception")),"")</f>
        <v/>
      </c>
      <c r="H251" s="10">
        <f>IFERROR(MATCH(AGGREGATE(15,6,'Machine History'!$I$2:$I$101/('Machine History'!$H$2:$H$101="Latest Recorded Event"),ROWS($H$229:H251)),'Machine History'!$I$2:$I$101,0),"")</f>
        <v/>
      </c>
    </row>
    <row r="252">
      <c r="A252" s="10">
        <f>IFERROR(IF($H252="","",INDEX('Machine History'!$A$2:$A$101,$H252)),"")</f>
        <v/>
      </c>
      <c r="B252" s="10">
        <f>IFERROR(IF($H252="","",INDEX('Machine History'!$B$2:$B$101,$H252)),"")</f>
        <v/>
      </c>
      <c r="C252" s="9">
        <f>IFERROR(IF($H252="","",INDEX('Machine History'!$C$2:$C$101,$H252)),"")</f>
        <v/>
      </c>
      <c r="D252" s="10">
        <f>IFERROR(IF($H252="","",INDEX('Machine History'!$D$2:$D$101,$H252)),"")</f>
        <v/>
      </c>
      <c r="E252" s="10">
        <f>IFERROR(IF($H252="","",INDEX('Machine History'!$E$2:$E$101,$H252)),"")</f>
        <v/>
      </c>
      <c r="F252" s="10">
        <f>IFERROR(IF($H252="","",INDEX('Machine History'!$H$2:$H$101,$H252)),"")</f>
        <v/>
      </c>
      <c r="G252" s="10">
        <f>IFERROR(IF($H252="","",IF(COUNTIFS('Machine History'!$A$2:$A$101,$A252,'Machine History'!$B$2:$B$101,$B252,'Machine History'!$G$2:$G$101,"History Sequence Exception")&gt;0,"History Sequence Exception","No History Sequence Exception")),"")</f>
        <v/>
      </c>
      <c r="H252" s="10">
        <f>IFERROR(MATCH(AGGREGATE(15,6,'Machine History'!$I$2:$I$101/('Machine History'!$H$2:$H$101="Latest Recorded Event"),ROWS($H$229:H252)),'Machine History'!$I$2:$I$101,0),"")</f>
        <v/>
      </c>
    </row>
    <row r="253">
      <c r="A253" s="10">
        <f>IFERROR(IF($H253="","",INDEX('Machine History'!$A$2:$A$101,$H253)),"")</f>
        <v/>
      </c>
      <c r="B253" s="10">
        <f>IFERROR(IF($H253="","",INDEX('Machine History'!$B$2:$B$101,$H253)),"")</f>
        <v/>
      </c>
      <c r="C253" s="9">
        <f>IFERROR(IF($H253="","",INDEX('Machine History'!$C$2:$C$101,$H253)),"")</f>
        <v/>
      </c>
      <c r="D253" s="10">
        <f>IFERROR(IF($H253="","",INDEX('Machine History'!$D$2:$D$101,$H253)),"")</f>
        <v/>
      </c>
      <c r="E253" s="10">
        <f>IFERROR(IF($H253="","",INDEX('Machine History'!$E$2:$E$101,$H253)),"")</f>
        <v/>
      </c>
      <c r="F253" s="10">
        <f>IFERROR(IF($H253="","",INDEX('Machine History'!$H$2:$H$101,$H253)),"")</f>
        <v/>
      </c>
      <c r="G253" s="10">
        <f>IFERROR(IF($H253="","",IF(COUNTIFS('Machine History'!$A$2:$A$101,$A253,'Machine History'!$B$2:$B$101,$B253,'Machine History'!$G$2:$G$101,"History Sequence Exception")&gt;0,"History Sequence Exception","No History Sequence Exception")),"")</f>
        <v/>
      </c>
      <c r="H253" s="10">
        <f>IFERROR(MATCH(AGGREGATE(15,6,'Machine History'!$I$2:$I$101/('Machine History'!$H$2:$H$101="Latest Recorded Event"),ROWS($H$229:H253)),'Machine History'!$I$2:$I$101,0),"")</f>
        <v/>
      </c>
    </row>
    <row r="254">
      <c r="A254" s="10">
        <f>IFERROR(IF($H254="","",INDEX('Machine History'!$A$2:$A$101,$H254)),"")</f>
        <v/>
      </c>
      <c r="B254" s="10">
        <f>IFERROR(IF($H254="","",INDEX('Machine History'!$B$2:$B$101,$H254)),"")</f>
        <v/>
      </c>
      <c r="C254" s="9">
        <f>IFERROR(IF($H254="","",INDEX('Machine History'!$C$2:$C$101,$H254)),"")</f>
        <v/>
      </c>
      <c r="D254" s="10">
        <f>IFERROR(IF($H254="","",INDEX('Machine History'!$D$2:$D$101,$H254)),"")</f>
        <v/>
      </c>
      <c r="E254" s="10">
        <f>IFERROR(IF($H254="","",INDEX('Machine History'!$E$2:$E$101,$H254)),"")</f>
        <v/>
      </c>
      <c r="F254" s="10">
        <f>IFERROR(IF($H254="","",INDEX('Machine History'!$H$2:$H$101,$H254)),"")</f>
        <v/>
      </c>
      <c r="G254" s="10">
        <f>IFERROR(IF($H254="","",IF(COUNTIFS('Machine History'!$A$2:$A$101,$A254,'Machine History'!$B$2:$B$101,$B254,'Machine History'!$G$2:$G$101,"History Sequence Exception")&gt;0,"History Sequence Exception","No History Sequence Exception")),"")</f>
        <v/>
      </c>
      <c r="H254" s="10">
        <f>IFERROR(MATCH(AGGREGATE(15,6,'Machine History'!$I$2:$I$101/('Machine History'!$H$2:$H$101="Latest Recorded Event"),ROWS($H$229:H254)),'Machine History'!$I$2:$I$101,0),"")</f>
        <v/>
      </c>
    </row>
    <row r="255">
      <c r="A255" s="10">
        <f>IFERROR(IF($H255="","",INDEX('Machine History'!$A$2:$A$101,$H255)),"")</f>
        <v/>
      </c>
      <c r="B255" s="10">
        <f>IFERROR(IF($H255="","",INDEX('Machine History'!$B$2:$B$101,$H255)),"")</f>
        <v/>
      </c>
      <c r="C255" s="9">
        <f>IFERROR(IF($H255="","",INDEX('Machine History'!$C$2:$C$101,$H255)),"")</f>
        <v/>
      </c>
      <c r="D255" s="10">
        <f>IFERROR(IF($H255="","",INDEX('Machine History'!$D$2:$D$101,$H255)),"")</f>
        <v/>
      </c>
      <c r="E255" s="10">
        <f>IFERROR(IF($H255="","",INDEX('Machine History'!$E$2:$E$101,$H255)),"")</f>
        <v/>
      </c>
      <c r="F255" s="10">
        <f>IFERROR(IF($H255="","",INDEX('Machine History'!$H$2:$H$101,$H255)),"")</f>
        <v/>
      </c>
      <c r="G255" s="10">
        <f>IFERROR(IF($H255="","",IF(COUNTIFS('Machine History'!$A$2:$A$101,$A255,'Machine History'!$B$2:$B$101,$B255,'Machine History'!$G$2:$G$101,"History Sequence Exception")&gt;0,"History Sequence Exception","No History Sequence Exception")),"")</f>
        <v/>
      </c>
      <c r="H255" s="10">
        <f>IFERROR(MATCH(AGGREGATE(15,6,'Machine History'!$I$2:$I$101/('Machine History'!$H$2:$H$101="Latest Recorded Event"),ROWS($H$229:H255)),'Machine History'!$I$2:$I$101,0),"")</f>
        <v/>
      </c>
    </row>
    <row r="256">
      <c r="A256" s="10">
        <f>IFERROR(IF($H256="","",INDEX('Machine History'!$A$2:$A$101,$H256)),"")</f>
        <v/>
      </c>
      <c r="B256" s="10">
        <f>IFERROR(IF($H256="","",INDEX('Machine History'!$B$2:$B$101,$H256)),"")</f>
        <v/>
      </c>
      <c r="C256" s="9">
        <f>IFERROR(IF($H256="","",INDEX('Machine History'!$C$2:$C$101,$H256)),"")</f>
        <v/>
      </c>
      <c r="D256" s="10">
        <f>IFERROR(IF($H256="","",INDEX('Machine History'!$D$2:$D$101,$H256)),"")</f>
        <v/>
      </c>
      <c r="E256" s="10">
        <f>IFERROR(IF($H256="","",INDEX('Machine History'!$E$2:$E$101,$H256)),"")</f>
        <v/>
      </c>
      <c r="F256" s="10">
        <f>IFERROR(IF($H256="","",INDEX('Machine History'!$H$2:$H$101,$H256)),"")</f>
        <v/>
      </c>
      <c r="G256" s="10">
        <f>IFERROR(IF($H256="","",IF(COUNTIFS('Machine History'!$A$2:$A$101,$A256,'Machine History'!$B$2:$B$101,$B256,'Machine History'!$G$2:$G$101,"History Sequence Exception")&gt;0,"History Sequence Exception","No History Sequence Exception")),"")</f>
        <v/>
      </c>
      <c r="H256" s="10">
        <f>IFERROR(MATCH(AGGREGATE(15,6,'Machine History'!$I$2:$I$101/('Machine History'!$H$2:$H$101="Latest Recorded Event"),ROWS($H$229:H256)),'Machine History'!$I$2:$I$101,0),"")</f>
        <v/>
      </c>
    </row>
    <row r="257">
      <c r="A257" s="10">
        <f>IFERROR(IF($H257="","",INDEX('Machine History'!$A$2:$A$101,$H257)),"")</f>
        <v/>
      </c>
      <c r="B257" s="10">
        <f>IFERROR(IF($H257="","",INDEX('Machine History'!$B$2:$B$101,$H257)),"")</f>
        <v/>
      </c>
      <c r="C257" s="9">
        <f>IFERROR(IF($H257="","",INDEX('Machine History'!$C$2:$C$101,$H257)),"")</f>
        <v/>
      </c>
      <c r="D257" s="10">
        <f>IFERROR(IF($H257="","",INDEX('Machine History'!$D$2:$D$101,$H257)),"")</f>
        <v/>
      </c>
      <c r="E257" s="10">
        <f>IFERROR(IF($H257="","",INDEX('Machine History'!$E$2:$E$101,$H257)),"")</f>
        <v/>
      </c>
      <c r="F257" s="10">
        <f>IFERROR(IF($H257="","",INDEX('Machine History'!$H$2:$H$101,$H257)),"")</f>
        <v/>
      </c>
      <c r="G257" s="10">
        <f>IFERROR(IF($H257="","",IF(COUNTIFS('Machine History'!$A$2:$A$101,$A257,'Machine History'!$B$2:$B$101,$B257,'Machine History'!$G$2:$G$101,"History Sequence Exception")&gt;0,"History Sequence Exception","No History Sequence Exception")),"")</f>
        <v/>
      </c>
      <c r="H257" s="10">
        <f>IFERROR(MATCH(AGGREGATE(15,6,'Machine History'!$I$2:$I$101/('Machine History'!$H$2:$H$101="Latest Recorded Event"),ROWS($H$229:H257)),'Machine History'!$I$2:$I$101,0),"")</f>
        <v/>
      </c>
    </row>
    <row r="258">
      <c r="A258" s="10">
        <f>IFERROR(IF($H258="","",INDEX('Machine History'!$A$2:$A$101,$H258)),"")</f>
        <v/>
      </c>
      <c r="B258" s="10">
        <f>IFERROR(IF($H258="","",INDEX('Machine History'!$B$2:$B$101,$H258)),"")</f>
        <v/>
      </c>
      <c r="C258" s="9">
        <f>IFERROR(IF($H258="","",INDEX('Machine History'!$C$2:$C$101,$H258)),"")</f>
        <v/>
      </c>
      <c r="D258" s="10">
        <f>IFERROR(IF($H258="","",INDEX('Machine History'!$D$2:$D$101,$H258)),"")</f>
        <v/>
      </c>
      <c r="E258" s="10">
        <f>IFERROR(IF($H258="","",INDEX('Machine History'!$E$2:$E$101,$H258)),"")</f>
        <v/>
      </c>
      <c r="F258" s="10">
        <f>IFERROR(IF($H258="","",INDEX('Machine History'!$H$2:$H$101,$H258)),"")</f>
        <v/>
      </c>
      <c r="G258" s="10">
        <f>IFERROR(IF($H258="","",IF(COUNTIFS('Machine History'!$A$2:$A$101,$A258,'Machine History'!$B$2:$B$101,$B258,'Machine History'!$G$2:$G$101,"History Sequence Exception")&gt;0,"History Sequence Exception","No History Sequence Exception")),"")</f>
        <v/>
      </c>
      <c r="H258" s="10">
        <f>IFERROR(MATCH(AGGREGATE(15,6,'Machine History'!$I$2:$I$101/('Machine History'!$H$2:$H$101="Latest Recorded Event"),ROWS($H$229:H258)),'Machine History'!$I$2:$I$101,0),"")</f>
        <v/>
      </c>
    </row>
    <row r="259">
      <c r="A259" s="10">
        <f>IFERROR(IF($H259="","",INDEX('Machine History'!$A$2:$A$101,$H259)),"")</f>
        <v/>
      </c>
      <c r="B259" s="10">
        <f>IFERROR(IF($H259="","",INDEX('Machine History'!$B$2:$B$101,$H259)),"")</f>
        <v/>
      </c>
      <c r="C259" s="9">
        <f>IFERROR(IF($H259="","",INDEX('Machine History'!$C$2:$C$101,$H259)),"")</f>
        <v/>
      </c>
      <c r="D259" s="10">
        <f>IFERROR(IF($H259="","",INDEX('Machine History'!$D$2:$D$101,$H259)),"")</f>
        <v/>
      </c>
      <c r="E259" s="10">
        <f>IFERROR(IF($H259="","",INDEX('Machine History'!$E$2:$E$101,$H259)),"")</f>
        <v/>
      </c>
      <c r="F259" s="10">
        <f>IFERROR(IF($H259="","",INDEX('Machine History'!$H$2:$H$101,$H259)),"")</f>
        <v/>
      </c>
      <c r="G259" s="10">
        <f>IFERROR(IF($H259="","",IF(COUNTIFS('Machine History'!$A$2:$A$101,$A259,'Machine History'!$B$2:$B$101,$B259,'Machine History'!$G$2:$G$101,"History Sequence Exception")&gt;0,"History Sequence Exception","No History Sequence Exception")),"")</f>
        <v/>
      </c>
      <c r="H259" s="10">
        <f>IFERROR(MATCH(AGGREGATE(15,6,'Machine History'!$I$2:$I$101/('Machine History'!$H$2:$H$101="Latest Recorded Event"),ROWS($H$229:H259)),'Machine History'!$I$2:$I$101,0),"")</f>
        <v/>
      </c>
    </row>
    <row r="260">
      <c r="A260" s="10">
        <f>IFERROR(IF($H260="","",INDEX('Machine History'!$A$2:$A$101,$H260)),"")</f>
        <v/>
      </c>
      <c r="B260" s="10">
        <f>IFERROR(IF($H260="","",INDEX('Machine History'!$B$2:$B$101,$H260)),"")</f>
        <v/>
      </c>
      <c r="C260" s="9">
        <f>IFERROR(IF($H260="","",INDEX('Machine History'!$C$2:$C$101,$H260)),"")</f>
        <v/>
      </c>
      <c r="D260" s="10">
        <f>IFERROR(IF($H260="","",INDEX('Machine History'!$D$2:$D$101,$H260)),"")</f>
        <v/>
      </c>
      <c r="E260" s="10">
        <f>IFERROR(IF($H260="","",INDEX('Machine History'!$E$2:$E$101,$H260)),"")</f>
        <v/>
      </c>
      <c r="F260" s="10">
        <f>IFERROR(IF($H260="","",INDEX('Machine History'!$H$2:$H$101,$H260)),"")</f>
        <v/>
      </c>
      <c r="G260" s="10">
        <f>IFERROR(IF($H260="","",IF(COUNTIFS('Machine History'!$A$2:$A$101,$A260,'Machine History'!$B$2:$B$101,$B260,'Machine History'!$G$2:$G$101,"History Sequence Exception")&gt;0,"History Sequence Exception","No History Sequence Exception")),"")</f>
        <v/>
      </c>
      <c r="H260" s="10">
        <f>IFERROR(MATCH(AGGREGATE(15,6,'Machine History'!$I$2:$I$101/('Machine History'!$H$2:$H$101="Latest Recorded Event"),ROWS($H$229:H260)),'Machine History'!$I$2:$I$101,0),"")</f>
        <v/>
      </c>
    </row>
    <row r="261">
      <c r="A261" s="10">
        <f>IFERROR(IF($H261="","",INDEX('Machine History'!$A$2:$A$101,$H261)),"")</f>
        <v/>
      </c>
      <c r="B261" s="10">
        <f>IFERROR(IF($H261="","",INDEX('Machine History'!$B$2:$B$101,$H261)),"")</f>
        <v/>
      </c>
      <c r="C261" s="9">
        <f>IFERROR(IF($H261="","",INDEX('Machine History'!$C$2:$C$101,$H261)),"")</f>
        <v/>
      </c>
      <c r="D261" s="10">
        <f>IFERROR(IF($H261="","",INDEX('Machine History'!$D$2:$D$101,$H261)),"")</f>
        <v/>
      </c>
      <c r="E261" s="10">
        <f>IFERROR(IF($H261="","",INDEX('Machine History'!$E$2:$E$101,$H261)),"")</f>
        <v/>
      </c>
      <c r="F261" s="10">
        <f>IFERROR(IF($H261="","",INDEX('Machine History'!$H$2:$H$101,$H261)),"")</f>
        <v/>
      </c>
      <c r="G261" s="10">
        <f>IFERROR(IF($H261="","",IF(COUNTIFS('Machine History'!$A$2:$A$101,$A261,'Machine History'!$B$2:$B$101,$B261,'Machine History'!$G$2:$G$101,"History Sequence Exception")&gt;0,"History Sequence Exception","No History Sequence Exception")),"")</f>
        <v/>
      </c>
      <c r="H261" s="10">
        <f>IFERROR(MATCH(AGGREGATE(15,6,'Machine History'!$I$2:$I$101/('Machine History'!$H$2:$H$101="Latest Recorded Event"),ROWS($H$229:H261)),'Machine History'!$I$2:$I$101,0),"")</f>
        <v/>
      </c>
    </row>
    <row r="262">
      <c r="A262" s="10">
        <f>IFERROR(IF($H262="","",INDEX('Machine History'!$A$2:$A$101,$H262)),"")</f>
        <v/>
      </c>
      <c r="B262" s="10">
        <f>IFERROR(IF($H262="","",INDEX('Machine History'!$B$2:$B$101,$H262)),"")</f>
        <v/>
      </c>
      <c r="C262" s="9">
        <f>IFERROR(IF($H262="","",INDEX('Machine History'!$C$2:$C$101,$H262)),"")</f>
        <v/>
      </c>
      <c r="D262" s="10">
        <f>IFERROR(IF($H262="","",INDEX('Machine History'!$D$2:$D$101,$H262)),"")</f>
        <v/>
      </c>
      <c r="E262" s="10">
        <f>IFERROR(IF($H262="","",INDEX('Machine History'!$E$2:$E$101,$H262)),"")</f>
        <v/>
      </c>
      <c r="F262" s="10">
        <f>IFERROR(IF($H262="","",INDEX('Machine History'!$H$2:$H$101,$H262)),"")</f>
        <v/>
      </c>
      <c r="G262" s="10">
        <f>IFERROR(IF($H262="","",IF(COUNTIFS('Machine History'!$A$2:$A$101,$A262,'Machine History'!$B$2:$B$101,$B262,'Machine History'!$G$2:$G$101,"History Sequence Exception")&gt;0,"History Sequence Exception","No History Sequence Exception")),"")</f>
        <v/>
      </c>
      <c r="H262" s="10">
        <f>IFERROR(MATCH(AGGREGATE(15,6,'Machine History'!$I$2:$I$101/('Machine History'!$H$2:$H$101="Latest Recorded Event"),ROWS($H$229:H262)),'Machine History'!$I$2:$I$101,0),"")</f>
        <v/>
      </c>
    </row>
    <row r="263">
      <c r="A263" s="10">
        <f>IFERROR(IF($H263="","",INDEX('Machine History'!$A$2:$A$101,$H263)),"")</f>
        <v/>
      </c>
      <c r="B263" s="10">
        <f>IFERROR(IF($H263="","",INDEX('Machine History'!$B$2:$B$101,$H263)),"")</f>
        <v/>
      </c>
      <c r="C263" s="9">
        <f>IFERROR(IF($H263="","",INDEX('Machine History'!$C$2:$C$101,$H263)),"")</f>
        <v/>
      </c>
      <c r="D263" s="10">
        <f>IFERROR(IF($H263="","",INDEX('Machine History'!$D$2:$D$101,$H263)),"")</f>
        <v/>
      </c>
      <c r="E263" s="10">
        <f>IFERROR(IF($H263="","",INDEX('Machine History'!$E$2:$E$101,$H263)),"")</f>
        <v/>
      </c>
      <c r="F263" s="10">
        <f>IFERROR(IF($H263="","",INDEX('Machine History'!$H$2:$H$101,$H263)),"")</f>
        <v/>
      </c>
      <c r="G263" s="10">
        <f>IFERROR(IF($H263="","",IF(COUNTIFS('Machine History'!$A$2:$A$101,$A263,'Machine History'!$B$2:$B$101,$B263,'Machine History'!$G$2:$G$101,"History Sequence Exception")&gt;0,"History Sequence Exception","No History Sequence Exception")),"")</f>
        <v/>
      </c>
      <c r="H263" s="10">
        <f>IFERROR(MATCH(AGGREGATE(15,6,'Machine History'!$I$2:$I$101/('Machine History'!$H$2:$H$101="Latest Recorded Event"),ROWS($H$229:H263)),'Machine History'!$I$2:$I$101,0),"")</f>
        <v/>
      </c>
    </row>
    <row r="264">
      <c r="A264" s="10">
        <f>IFERROR(IF($H264="","",INDEX('Machine History'!$A$2:$A$101,$H264)),"")</f>
        <v/>
      </c>
      <c r="B264" s="10">
        <f>IFERROR(IF($H264="","",INDEX('Machine History'!$B$2:$B$101,$H264)),"")</f>
        <v/>
      </c>
      <c r="C264" s="9">
        <f>IFERROR(IF($H264="","",INDEX('Machine History'!$C$2:$C$101,$H264)),"")</f>
        <v/>
      </c>
      <c r="D264" s="10">
        <f>IFERROR(IF($H264="","",INDEX('Machine History'!$D$2:$D$101,$H264)),"")</f>
        <v/>
      </c>
      <c r="E264" s="10">
        <f>IFERROR(IF($H264="","",INDEX('Machine History'!$E$2:$E$101,$H264)),"")</f>
        <v/>
      </c>
      <c r="F264" s="10">
        <f>IFERROR(IF($H264="","",INDEX('Machine History'!$H$2:$H$101,$H264)),"")</f>
        <v/>
      </c>
      <c r="G264" s="10">
        <f>IFERROR(IF($H264="","",IF(COUNTIFS('Machine History'!$A$2:$A$101,$A264,'Machine History'!$B$2:$B$101,$B264,'Machine History'!$G$2:$G$101,"History Sequence Exception")&gt;0,"History Sequence Exception","No History Sequence Exception")),"")</f>
        <v/>
      </c>
      <c r="H264" s="10">
        <f>IFERROR(MATCH(AGGREGATE(15,6,'Machine History'!$I$2:$I$101/('Machine History'!$H$2:$H$101="Latest Recorded Event"),ROWS($H$229:H264)),'Machine History'!$I$2:$I$101,0),"")</f>
        <v/>
      </c>
    </row>
    <row r="265">
      <c r="A265" s="10">
        <f>IFERROR(IF($H265="","",INDEX('Machine History'!$A$2:$A$101,$H265)),"")</f>
        <v/>
      </c>
      <c r="B265" s="10">
        <f>IFERROR(IF($H265="","",INDEX('Machine History'!$B$2:$B$101,$H265)),"")</f>
        <v/>
      </c>
      <c r="C265" s="9">
        <f>IFERROR(IF($H265="","",INDEX('Machine History'!$C$2:$C$101,$H265)),"")</f>
        <v/>
      </c>
      <c r="D265" s="10">
        <f>IFERROR(IF($H265="","",INDEX('Machine History'!$D$2:$D$101,$H265)),"")</f>
        <v/>
      </c>
      <c r="E265" s="10">
        <f>IFERROR(IF($H265="","",INDEX('Machine History'!$E$2:$E$101,$H265)),"")</f>
        <v/>
      </c>
      <c r="F265" s="10">
        <f>IFERROR(IF($H265="","",INDEX('Machine History'!$H$2:$H$101,$H265)),"")</f>
        <v/>
      </c>
      <c r="G265" s="10">
        <f>IFERROR(IF($H265="","",IF(COUNTIFS('Machine History'!$A$2:$A$101,$A265,'Machine History'!$B$2:$B$101,$B265,'Machine History'!$G$2:$G$101,"History Sequence Exception")&gt;0,"History Sequence Exception","No History Sequence Exception")),"")</f>
        <v/>
      </c>
      <c r="H265" s="10">
        <f>IFERROR(MATCH(AGGREGATE(15,6,'Machine History'!$I$2:$I$101/('Machine History'!$H$2:$H$101="Latest Recorded Event"),ROWS($H$229:H265)),'Machine History'!$I$2:$I$101,0),"")</f>
        <v/>
      </c>
    </row>
    <row r="266">
      <c r="A266" s="10">
        <f>IFERROR(IF($H266="","",INDEX('Machine History'!$A$2:$A$101,$H266)),"")</f>
        <v/>
      </c>
      <c r="B266" s="10">
        <f>IFERROR(IF($H266="","",INDEX('Machine History'!$B$2:$B$101,$H266)),"")</f>
        <v/>
      </c>
      <c r="C266" s="9">
        <f>IFERROR(IF($H266="","",INDEX('Machine History'!$C$2:$C$101,$H266)),"")</f>
        <v/>
      </c>
      <c r="D266" s="10">
        <f>IFERROR(IF($H266="","",INDEX('Machine History'!$D$2:$D$101,$H266)),"")</f>
        <v/>
      </c>
      <c r="E266" s="10">
        <f>IFERROR(IF($H266="","",INDEX('Machine History'!$E$2:$E$101,$H266)),"")</f>
        <v/>
      </c>
      <c r="F266" s="10">
        <f>IFERROR(IF($H266="","",INDEX('Machine History'!$H$2:$H$101,$H266)),"")</f>
        <v/>
      </c>
      <c r="G266" s="10">
        <f>IFERROR(IF($H266="","",IF(COUNTIFS('Machine History'!$A$2:$A$101,$A266,'Machine History'!$B$2:$B$101,$B266,'Machine History'!$G$2:$G$101,"History Sequence Exception")&gt;0,"History Sequence Exception","No History Sequence Exception")),"")</f>
        <v/>
      </c>
      <c r="H266" s="10">
        <f>IFERROR(MATCH(AGGREGATE(15,6,'Machine History'!$I$2:$I$101/('Machine History'!$H$2:$H$101="Latest Recorded Event"),ROWS($H$229:H266)),'Machine History'!$I$2:$I$101,0),"")</f>
        <v/>
      </c>
    </row>
    <row r="267">
      <c r="A267" s="10">
        <f>IFERROR(IF($H267="","",INDEX('Machine History'!$A$2:$A$101,$H267)),"")</f>
        <v/>
      </c>
      <c r="B267" s="10">
        <f>IFERROR(IF($H267="","",INDEX('Machine History'!$B$2:$B$101,$H267)),"")</f>
        <v/>
      </c>
      <c r="C267" s="9">
        <f>IFERROR(IF($H267="","",INDEX('Machine History'!$C$2:$C$101,$H267)),"")</f>
        <v/>
      </c>
      <c r="D267" s="10">
        <f>IFERROR(IF($H267="","",INDEX('Machine History'!$D$2:$D$101,$H267)),"")</f>
        <v/>
      </c>
      <c r="E267" s="10">
        <f>IFERROR(IF($H267="","",INDEX('Machine History'!$E$2:$E$101,$H267)),"")</f>
        <v/>
      </c>
      <c r="F267" s="10">
        <f>IFERROR(IF($H267="","",INDEX('Machine History'!$H$2:$H$101,$H267)),"")</f>
        <v/>
      </c>
      <c r="G267" s="10">
        <f>IFERROR(IF($H267="","",IF(COUNTIFS('Machine History'!$A$2:$A$101,$A267,'Machine History'!$B$2:$B$101,$B267,'Machine History'!$G$2:$G$101,"History Sequence Exception")&gt;0,"History Sequence Exception","No History Sequence Exception")),"")</f>
        <v/>
      </c>
      <c r="H267" s="10">
        <f>IFERROR(MATCH(AGGREGATE(15,6,'Machine History'!$I$2:$I$101/('Machine History'!$H$2:$H$101="Latest Recorded Event"),ROWS($H$229:H267)),'Machine History'!$I$2:$I$101,0),"")</f>
        <v/>
      </c>
    </row>
    <row r="268">
      <c r="A268" s="10">
        <f>IFERROR(IF($H268="","",INDEX('Machine History'!$A$2:$A$101,$H268)),"")</f>
        <v/>
      </c>
      <c r="B268" s="10">
        <f>IFERROR(IF($H268="","",INDEX('Machine History'!$B$2:$B$101,$H268)),"")</f>
        <v/>
      </c>
      <c r="C268" s="9">
        <f>IFERROR(IF($H268="","",INDEX('Machine History'!$C$2:$C$101,$H268)),"")</f>
        <v/>
      </c>
      <c r="D268" s="10">
        <f>IFERROR(IF($H268="","",INDEX('Machine History'!$D$2:$D$101,$H268)),"")</f>
        <v/>
      </c>
      <c r="E268" s="10">
        <f>IFERROR(IF($H268="","",INDEX('Machine History'!$E$2:$E$101,$H268)),"")</f>
        <v/>
      </c>
      <c r="F268" s="10">
        <f>IFERROR(IF($H268="","",INDEX('Machine History'!$H$2:$H$101,$H268)),"")</f>
        <v/>
      </c>
      <c r="G268" s="10">
        <f>IFERROR(IF($H268="","",IF(COUNTIFS('Machine History'!$A$2:$A$101,$A268,'Machine History'!$B$2:$B$101,$B268,'Machine History'!$G$2:$G$101,"History Sequence Exception")&gt;0,"History Sequence Exception","No History Sequence Exception")),"")</f>
        <v/>
      </c>
      <c r="H268" s="10">
        <f>IFERROR(MATCH(AGGREGATE(15,6,'Machine History'!$I$2:$I$101/('Machine History'!$H$2:$H$101="Latest Recorded Event"),ROWS($H$229:H268)),'Machine History'!$I$2:$I$101,0),"")</f>
        <v/>
      </c>
    </row>
    <row r="269">
      <c r="A269" s="10">
        <f>IFERROR(IF($H269="","",INDEX('Machine History'!$A$2:$A$101,$H269)),"")</f>
        <v/>
      </c>
      <c r="B269" s="10">
        <f>IFERROR(IF($H269="","",INDEX('Machine History'!$B$2:$B$101,$H269)),"")</f>
        <v/>
      </c>
      <c r="C269" s="9">
        <f>IFERROR(IF($H269="","",INDEX('Machine History'!$C$2:$C$101,$H269)),"")</f>
        <v/>
      </c>
      <c r="D269" s="10">
        <f>IFERROR(IF($H269="","",INDEX('Machine History'!$D$2:$D$101,$H269)),"")</f>
        <v/>
      </c>
      <c r="E269" s="10">
        <f>IFERROR(IF($H269="","",INDEX('Machine History'!$E$2:$E$101,$H269)),"")</f>
        <v/>
      </c>
      <c r="F269" s="10">
        <f>IFERROR(IF($H269="","",INDEX('Machine History'!$H$2:$H$101,$H269)),"")</f>
        <v/>
      </c>
      <c r="G269" s="10">
        <f>IFERROR(IF($H269="","",IF(COUNTIFS('Machine History'!$A$2:$A$101,$A269,'Machine History'!$B$2:$B$101,$B269,'Machine History'!$G$2:$G$101,"History Sequence Exception")&gt;0,"History Sequence Exception","No History Sequence Exception")),"")</f>
        <v/>
      </c>
      <c r="H269" s="10">
        <f>IFERROR(MATCH(AGGREGATE(15,6,'Machine History'!$I$2:$I$101/('Machine History'!$H$2:$H$101="Latest Recorded Event"),ROWS($H$229:H269)),'Machine History'!$I$2:$I$101,0),"")</f>
        <v/>
      </c>
    </row>
    <row r="270">
      <c r="A270" s="10">
        <f>IFERROR(IF($H270="","",INDEX('Machine History'!$A$2:$A$101,$H270)),"")</f>
        <v/>
      </c>
      <c r="B270" s="10">
        <f>IFERROR(IF($H270="","",INDEX('Machine History'!$B$2:$B$101,$H270)),"")</f>
        <v/>
      </c>
      <c r="C270" s="9">
        <f>IFERROR(IF($H270="","",INDEX('Machine History'!$C$2:$C$101,$H270)),"")</f>
        <v/>
      </c>
      <c r="D270" s="10">
        <f>IFERROR(IF($H270="","",INDEX('Machine History'!$D$2:$D$101,$H270)),"")</f>
        <v/>
      </c>
      <c r="E270" s="10">
        <f>IFERROR(IF($H270="","",INDEX('Machine History'!$E$2:$E$101,$H270)),"")</f>
        <v/>
      </c>
      <c r="F270" s="10">
        <f>IFERROR(IF($H270="","",INDEX('Machine History'!$H$2:$H$101,$H270)),"")</f>
        <v/>
      </c>
      <c r="G270" s="10">
        <f>IFERROR(IF($H270="","",IF(COUNTIFS('Machine History'!$A$2:$A$101,$A270,'Machine History'!$B$2:$B$101,$B270,'Machine History'!$G$2:$G$101,"History Sequence Exception")&gt;0,"History Sequence Exception","No History Sequence Exception")),"")</f>
        <v/>
      </c>
      <c r="H270" s="10">
        <f>IFERROR(MATCH(AGGREGATE(15,6,'Machine History'!$I$2:$I$101/('Machine History'!$H$2:$H$101="Latest Recorded Event"),ROWS($H$229:H270)),'Machine History'!$I$2:$I$101,0),"")</f>
        <v/>
      </c>
    </row>
    <row r="271">
      <c r="A271" s="10">
        <f>IFERROR(IF($H271="","",INDEX('Machine History'!$A$2:$A$101,$H271)),"")</f>
        <v/>
      </c>
      <c r="B271" s="10">
        <f>IFERROR(IF($H271="","",INDEX('Machine History'!$B$2:$B$101,$H271)),"")</f>
        <v/>
      </c>
      <c r="C271" s="9">
        <f>IFERROR(IF($H271="","",INDEX('Machine History'!$C$2:$C$101,$H271)),"")</f>
        <v/>
      </c>
      <c r="D271" s="10">
        <f>IFERROR(IF($H271="","",INDEX('Machine History'!$D$2:$D$101,$H271)),"")</f>
        <v/>
      </c>
      <c r="E271" s="10">
        <f>IFERROR(IF($H271="","",INDEX('Machine History'!$E$2:$E$101,$H271)),"")</f>
        <v/>
      </c>
      <c r="F271" s="10">
        <f>IFERROR(IF($H271="","",INDEX('Machine History'!$H$2:$H$101,$H271)),"")</f>
        <v/>
      </c>
      <c r="G271" s="10">
        <f>IFERROR(IF($H271="","",IF(COUNTIFS('Machine History'!$A$2:$A$101,$A271,'Machine History'!$B$2:$B$101,$B271,'Machine History'!$G$2:$G$101,"History Sequence Exception")&gt;0,"History Sequence Exception","No History Sequence Exception")),"")</f>
        <v/>
      </c>
      <c r="H271" s="10">
        <f>IFERROR(MATCH(AGGREGATE(15,6,'Machine History'!$I$2:$I$101/('Machine History'!$H$2:$H$101="Latest Recorded Event"),ROWS($H$229:H271)),'Machine History'!$I$2:$I$101,0),"")</f>
        <v/>
      </c>
    </row>
    <row r="272">
      <c r="A272" s="10">
        <f>IFERROR(IF($H272="","",INDEX('Machine History'!$A$2:$A$101,$H272)),"")</f>
        <v/>
      </c>
      <c r="B272" s="10">
        <f>IFERROR(IF($H272="","",INDEX('Machine History'!$B$2:$B$101,$H272)),"")</f>
        <v/>
      </c>
      <c r="C272" s="9">
        <f>IFERROR(IF($H272="","",INDEX('Machine History'!$C$2:$C$101,$H272)),"")</f>
        <v/>
      </c>
      <c r="D272" s="10">
        <f>IFERROR(IF($H272="","",INDEX('Machine History'!$D$2:$D$101,$H272)),"")</f>
        <v/>
      </c>
      <c r="E272" s="10">
        <f>IFERROR(IF($H272="","",INDEX('Machine History'!$E$2:$E$101,$H272)),"")</f>
        <v/>
      </c>
      <c r="F272" s="10">
        <f>IFERROR(IF($H272="","",INDEX('Machine History'!$H$2:$H$101,$H272)),"")</f>
        <v/>
      </c>
      <c r="G272" s="10">
        <f>IFERROR(IF($H272="","",IF(COUNTIFS('Machine History'!$A$2:$A$101,$A272,'Machine History'!$B$2:$B$101,$B272,'Machine History'!$G$2:$G$101,"History Sequence Exception")&gt;0,"History Sequence Exception","No History Sequence Exception")),"")</f>
        <v/>
      </c>
      <c r="H272" s="10">
        <f>IFERROR(MATCH(AGGREGATE(15,6,'Machine History'!$I$2:$I$101/('Machine History'!$H$2:$H$101="Latest Recorded Event"),ROWS($H$229:H272)),'Machine History'!$I$2:$I$101,0),"")</f>
        <v/>
      </c>
    </row>
    <row r="273">
      <c r="A273" s="10">
        <f>IFERROR(IF($H273="","",INDEX('Machine History'!$A$2:$A$101,$H273)),"")</f>
        <v/>
      </c>
      <c r="B273" s="10">
        <f>IFERROR(IF($H273="","",INDEX('Machine History'!$B$2:$B$101,$H273)),"")</f>
        <v/>
      </c>
      <c r="C273" s="9">
        <f>IFERROR(IF($H273="","",INDEX('Machine History'!$C$2:$C$101,$H273)),"")</f>
        <v/>
      </c>
      <c r="D273" s="10">
        <f>IFERROR(IF($H273="","",INDEX('Machine History'!$D$2:$D$101,$H273)),"")</f>
        <v/>
      </c>
      <c r="E273" s="10">
        <f>IFERROR(IF($H273="","",INDEX('Machine History'!$E$2:$E$101,$H273)),"")</f>
        <v/>
      </c>
      <c r="F273" s="10">
        <f>IFERROR(IF($H273="","",INDEX('Machine History'!$H$2:$H$101,$H273)),"")</f>
        <v/>
      </c>
      <c r="G273" s="10">
        <f>IFERROR(IF($H273="","",IF(COUNTIFS('Machine History'!$A$2:$A$101,$A273,'Machine History'!$B$2:$B$101,$B273,'Machine History'!$G$2:$G$101,"History Sequence Exception")&gt;0,"History Sequence Exception","No History Sequence Exception")),"")</f>
        <v/>
      </c>
      <c r="H273" s="10">
        <f>IFERROR(MATCH(AGGREGATE(15,6,'Machine History'!$I$2:$I$101/('Machine History'!$H$2:$H$101="Latest Recorded Event"),ROWS($H$229:H273)),'Machine History'!$I$2:$I$101,0),"")</f>
        <v/>
      </c>
    </row>
    <row r="274">
      <c r="A274" s="10">
        <f>IFERROR(IF($H274="","",INDEX('Machine History'!$A$2:$A$101,$H274)),"")</f>
        <v/>
      </c>
      <c r="B274" s="10">
        <f>IFERROR(IF($H274="","",INDEX('Machine History'!$B$2:$B$101,$H274)),"")</f>
        <v/>
      </c>
      <c r="C274" s="9">
        <f>IFERROR(IF($H274="","",INDEX('Machine History'!$C$2:$C$101,$H274)),"")</f>
        <v/>
      </c>
      <c r="D274" s="10">
        <f>IFERROR(IF($H274="","",INDEX('Machine History'!$D$2:$D$101,$H274)),"")</f>
        <v/>
      </c>
      <c r="E274" s="10">
        <f>IFERROR(IF($H274="","",INDEX('Machine History'!$E$2:$E$101,$H274)),"")</f>
        <v/>
      </c>
      <c r="F274" s="10">
        <f>IFERROR(IF($H274="","",INDEX('Machine History'!$H$2:$H$101,$H274)),"")</f>
        <v/>
      </c>
      <c r="G274" s="10">
        <f>IFERROR(IF($H274="","",IF(COUNTIFS('Machine History'!$A$2:$A$101,$A274,'Machine History'!$B$2:$B$101,$B274,'Machine History'!$G$2:$G$101,"History Sequence Exception")&gt;0,"History Sequence Exception","No History Sequence Exception")),"")</f>
        <v/>
      </c>
      <c r="H274" s="10">
        <f>IFERROR(MATCH(AGGREGATE(15,6,'Machine History'!$I$2:$I$101/('Machine History'!$H$2:$H$101="Latest Recorded Event"),ROWS($H$229:H274)),'Machine History'!$I$2:$I$101,0),"")</f>
        <v/>
      </c>
    </row>
    <row r="275">
      <c r="A275" s="10">
        <f>IFERROR(IF($H275="","",INDEX('Machine History'!$A$2:$A$101,$H275)),"")</f>
        <v/>
      </c>
      <c r="B275" s="10">
        <f>IFERROR(IF($H275="","",INDEX('Machine History'!$B$2:$B$101,$H275)),"")</f>
        <v/>
      </c>
      <c r="C275" s="9">
        <f>IFERROR(IF($H275="","",INDEX('Machine History'!$C$2:$C$101,$H275)),"")</f>
        <v/>
      </c>
      <c r="D275" s="10">
        <f>IFERROR(IF($H275="","",INDEX('Machine History'!$D$2:$D$101,$H275)),"")</f>
        <v/>
      </c>
      <c r="E275" s="10">
        <f>IFERROR(IF($H275="","",INDEX('Machine History'!$E$2:$E$101,$H275)),"")</f>
        <v/>
      </c>
      <c r="F275" s="10">
        <f>IFERROR(IF($H275="","",INDEX('Machine History'!$H$2:$H$101,$H275)),"")</f>
        <v/>
      </c>
      <c r="G275" s="10">
        <f>IFERROR(IF($H275="","",IF(COUNTIFS('Machine History'!$A$2:$A$101,$A275,'Machine History'!$B$2:$B$101,$B275,'Machine History'!$G$2:$G$101,"History Sequence Exception")&gt;0,"History Sequence Exception","No History Sequence Exception")),"")</f>
        <v/>
      </c>
      <c r="H275" s="10">
        <f>IFERROR(MATCH(AGGREGATE(15,6,'Machine History'!$I$2:$I$101/('Machine History'!$H$2:$H$101="Latest Recorded Event"),ROWS($H$229:H275)),'Machine History'!$I$2:$I$101,0),"")</f>
        <v/>
      </c>
    </row>
    <row r="276">
      <c r="A276" s="10">
        <f>IFERROR(IF($H276="","",INDEX('Machine History'!$A$2:$A$101,$H276)),"")</f>
        <v/>
      </c>
      <c r="B276" s="10">
        <f>IFERROR(IF($H276="","",INDEX('Machine History'!$B$2:$B$101,$H276)),"")</f>
        <v/>
      </c>
      <c r="C276" s="9">
        <f>IFERROR(IF($H276="","",INDEX('Machine History'!$C$2:$C$101,$H276)),"")</f>
        <v/>
      </c>
      <c r="D276" s="10">
        <f>IFERROR(IF($H276="","",INDEX('Machine History'!$D$2:$D$101,$H276)),"")</f>
        <v/>
      </c>
      <c r="E276" s="10">
        <f>IFERROR(IF($H276="","",INDEX('Machine History'!$E$2:$E$101,$H276)),"")</f>
        <v/>
      </c>
      <c r="F276" s="10">
        <f>IFERROR(IF($H276="","",INDEX('Machine History'!$H$2:$H$101,$H276)),"")</f>
        <v/>
      </c>
      <c r="G276" s="10">
        <f>IFERROR(IF($H276="","",IF(COUNTIFS('Machine History'!$A$2:$A$101,$A276,'Machine History'!$B$2:$B$101,$B276,'Machine History'!$G$2:$G$101,"History Sequence Exception")&gt;0,"History Sequence Exception","No History Sequence Exception")),"")</f>
        <v/>
      </c>
      <c r="H276" s="10">
        <f>IFERROR(MATCH(AGGREGATE(15,6,'Machine History'!$I$2:$I$101/('Machine History'!$H$2:$H$101="Latest Recorded Event"),ROWS($H$229:H276)),'Machine History'!$I$2:$I$101,0),"")</f>
        <v/>
      </c>
    </row>
    <row r="277">
      <c r="A277" s="10">
        <f>IFERROR(IF($H277="","",INDEX('Machine History'!$A$2:$A$101,$H277)),"")</f>
        <v/>
      </c>
      <c r="B277" s="10">
        <f>IFERROR(IF($H277="","",INDEX('Machine History'!$B$2:$B$101,$H277)),"")</f>
        <v/>
      </c>
      <c r="C277" s="9">
        <f>IFERROR(IF($H277="","",INDEX('Machine History'!$C$2:$C$101,$H277)),"")</f>
        <v/>
      </c>
      <c r="D277" s="10">
        <f>IFERROR(IF($H277="","",INDEX('Machine History'!$D$2:$D$101,$H277)),"")</f>
        <v/>
      </c>
      <c r="E277" s="10">
        <f>IFERROR(IF($H277="","",INDEX('Machine History'!$E$2:$E$101,$H277)),"")</f>
        <v/>
      </c>
      <c r="F277" s="10">
        <f>IFERROR(IF($H277="","",INDEX('Machine History'!$H$2:$H$101,$H277)),"")</f>
        <v/>
      </c>
      <c r="G277" s="10">
        <f>IFERROR(IF($H277="","",IF(COUNTIFS('Machine History'!$A$2:$A$101,$A277,'Machine History'!$B$2:$B$101,$B277,'Machine History'!$G$2:$G$101,"History Sequence Exception")&gt;0,"History Sequence Exception","No History Sequence Exception")),"")</f>
        <v/>
      </c>
      <c r="H277" s="10">
        <f>IFERROR(MATCH(AGGREGATE(15,6,'Machine History'!$I$2:$I$101/('Machine History'!$H$2:$H$101="Latest Recorded Event"),ROWS($H$229:H277)),'Machine History'!$I$2:$I$101,0),"")</f>
        <v/>
      </c>
    </row>
    <row r="278">
      <c r="A278" s="10">
        <f>IFERROR(IF($H278="","",INDEX('Machine History'!$A$2:$A$101,$H278)),"")</f>
        <v/>
      </c>
      <c r="B278" s="10">
        <f>IFERROR(IF($H278="","",INDEX('Machine History'!$B$2:$B$101,$H278)),"")</f>
        <v/>
      </c>
      <c r="C278" s="9">
        <f>IFERROR(IF($H278="","",INDEX('Machine History'!$C$2:$C$101,$H278)),"")</f>
        <v/>
      </c>
      <c r="D278" s="10">
        <f>IFERROR(IF($H278="","",INDEX('Machine History'!$D$2:$D$101,$H278)),"")</f>
        <v/>
      </c>
      <c r="E278" s="10">
        <f>IFERROR(IF($H278="","",INDEX('Machine History'!$E$2:$E$101,$H278)),"")</f>
        <v/>
      </c>
      <c r="F278" s="10">
        <f>IFERROR(IF($H278="","",INDEX('Machine History'!$H$2:$H$101,$H278)),"")</f>
        <v/>
      </c>
      <c r="G278" s="10">
        <f>IFERROR(IF($H278="","",IF(COUNTIFS('Machine History'!$A$2:$A$101,$A278,'Machine History'!$B$2:$B$101,$B278,'Machine History'!$G$2:$G$101,"History Sequence Exception")&gt;0,"History Sequence Exception","No History Sequence Exception")),"")</f>
        <v/>
      </c>
      <c r="H278" s="10">
        <f>IFERROR(MATCH(AGGREGATE(15,6,'Machine History'!$I$2:$I$101/('Machine History'!$H$2:$H$101="Latest Recorded Event"),ROWS($H$229:H278)),'Machine History'!$I$2:$I$101,0),"")</f>
        <v/>
      </c>
    </row>
    <row r="279">
      <c r="A279" s="10">
        <f>IFERROR(IF($H279="","",INDEX('Machine History'!$A$2:$A$101,$H279)),"")</f>
        <v/>
      </c>
      <c r="B279" s="10">
        <f>IFERROR(IF($H279="","",INDEX('Machine History'!$B$2:$B$101,$H279)),"")</f>
        <v/>
      </c>
      <c r="C279" s="9">
        <f>IFERROR(IF($H279="","",INDEX('Machine History'!$C$2:$C$101,$H279)),"")</f>
        <v/>
      </c>
      <c r="D279" s="10">
        <f>IFERROR(IF($H279="","",INDEX('Machine History'!$D$2:$D$101,$H279)),"")</f>
        <v/>
      </c>
      <c r="E279" s="10">
        <f>IFERROR(IF($H279="","",INDEX('Machine History'!$E$2:$E$101,$H279)),"")</f>
        <v/>
      </c>
      <c r="F279" s="10">
        <f>IFERROR(IF($H279="","",INDEX('Machine History'!$H$2:$H$101,$H279)),"")</f>
        <v/>
      </c>
      <c r="G279" s="10">
        <f>IFERROR(IF($H279="","",IF(COUNTIFS('Machine History'!$A$2:$A$101,$A279,'Machine History'!$B$2:$B$101,$B279,'Machine History'!$G$2:$G$101,"History Sequence Exception")&gt;0,"History Sequence Exception","No History Sequence Exception")),"")</f>
        <v/>
      </c>
      <c r="H279" s="10">
        <f>IFERROR(MATCH(AGGREGATE(15,6,'Machine History'!$I$2:$I$101/('Machine History'!$H$2:$H$101="Latest Recorded Event"),ROWS($H$229:H279)),'Machine History'!$I$2:$I$101,0),"")</f>
        <v/>
      </c>
    </row>
    <row r="280">
      <c r="A280" s="10">
        <f>IFERROR(IF($H280="","",INDEX('Machine History'!$A$2:$A$101,$H280)),"")</f>
        <v/>
      </c>
      <c r="B280" s="10">
        <f>IFERROR(IF($H280="","",INDEX('Machine History'!$B$2:$B$101,$H280)),"")</f>
        <v/>
      </c>
      <c r="C280" s="9">
        <f>IFERROR(IF($H280="","",INDEX('Machine History'!$C$2:$C$101,$H280)),"")</f>
        <v/>
      </c>
      <c r="D280" s="10">
        <f>IFERROR(IF($H280="","",INDEX('Machine History'!$D$2:$D$101,$H280)),"")</f>
        <v/>
      </c>
      <c r="E280" s="10">
        <f>IFERROR(IF($H280="","",INDEX('Machine History'!$E$2:$E$101,$H280)),"")</f>
        <v/>
      </c>
      <c r="F280" s="10">
        <f>IFERROR(IF($H280="","",INDEX('Machine History'!$H$2:$H$101,$H280)),"")</f>
        <v/>
      </c>
      <c r="G280" s="10">
        <f>IFERROR(IF($H280="","",IF(COUNTIFS('Machine History'!$A$2:$A$101,$A280,'Machine History'!$B$2:$B$101,$B280,'Machine History'!$G$2:$G$101,"History Sequence Exception")&gt;0,"History Sequence Exception","No History Sequence Exception")),"")</f>
        <v/>
      </c>
      <c r="H280" s="10">
        <f>IFERROR(MATCH(AGGREGATE(15,6,'Machine History'!$I$2:$I$101/('Machine History'!$H$2:$H$101="Latest Recorded Event"),ROWS($H$229:H280)),'Machine History'!$I$2:$I$101,0),"")</f>
        <v/>
      </c>
    </row>
    <row r="281">
      <c r="A281" s="10">
        <f>IFERROR(IF($H281="","",INDEX('Machine History'!$A$2:$A$101,$H281)),"")</f>
        <v/>
      </c>
      <c r="B281" s="10">
        <f>IFERROR(IF($H281="","",INDEX('Machine History'!$B$2:$B$101,$H281)),"")</f>
        <v/>
      </c>
      <c r="C281" s="9">
        <f>IFERROR(IF($H281="","",INDEX('Machine History'!$C$2:$C$101,$H281)),"")</f>
        <v/>
      </c>
      <c r="D281" s="10">
        <f>IFERROR(IF($H281="","",INDEX('Machine History'!$D$2:$D$101,$H281)),"")</f>
        <v/>
      </c>
      <c r="E281" s="10">
        <f>IFERROR(IF($H281="","",INDEX('Machine History'!$E$2:$E$101,$H281)),"")</f>
        <v/>
      </c>
      <c r="F281" s="10">
        <f>IFERROR(IF($H281="","",INDEX('Machine History'!$H$2:$H$101,$H281)),"")</f>
        <v/>
      </c>
      <c r="G281" s="10">
        <f>IFERROR(IF($H281="","",IF(COUNTIFS('Machine History'!$A$2:$A$101,$A281,'Machine History'!$B$2:$B$101,$B281,'Machine History'!$G$2:$G$101,"History Sequence Exception")&gt;0,"History Sequence Exception","No History Sequence Exception")),"")</f>
        <v/>
      </c>
      <c r="H281" s="10">
        <f>IFERROR(MATCH(AGGREGATE(15,6,'Machine History'!$I$2:$I$101/('Machine History'!$H$2:$H$101="Latest Recorded Event"),ROWS($H$229:H281)),'Machine History'!$I$2:$I$101,0),"")</f>
        <v/>
      </c>
    </row>
    <row r="282">
      <c r="A282" s="10">
        <f>IFERROR(IF($H282="","",INDEX('Machine History'!$A$2:$A$101,$H282)),"")</f>
        <v/>
      </c>
      <c r="B282" s="10">
        <f>IFERROR(IF($H282="","",INDEX('Machine History'!$B$2:$B$101,$H282)),"")</f>
        <v/>
      </c>
      <c r="C282" s="9">
        <f>IFERROR(IF($H282="","",INDEX('Machine History'!$C$2:$C$101,$H282)),"")</f>
        <v/>
      </c>
      <c r="D282" s="10">
        <f>IFERROR(IF($H282="","",INDEX('Machine History'!$D$2:$D$101,$H282)),"")</f>
        <v/>
      </c>
      <c r="E282" s="10">
        <f>IFERROR(IF($H282="","",INDEX('Machine History'!$E$2:$E$101,$H282)),"")</f>
        <v/>
      </c>
      <c r="F282" s="10">
        <f>IFERROR(IF($H282="","",INDEX('Machine History'!$H$2:$H$101,$H282)),"")</f>
        <v/>
      </c>
      <c r="G282" s="10">
        <f>IFERROR(IF($H282="","",IF(COUNTIFS('Machine History'!$A$2:$A$101,$A282,'Machine History'!$B$2:$B$101,$B282,'Machine History'!$G$2:$G$101,"History Sequence Exception")&gt;0,"History Sequence Exception","No History Sequence Exception")),"")</f>
        <v/>
      </c>
      <c r="H282" s="10">
        <f>IFERROR(MATCH(AGGREGATE(15,6,'Machine History'!$I$2:$I$101/('Machine History'!$H$2:$H$101="Latest Recorded Event"),ROWS($H$229:H282)),'Machine History'!$I$2:$I$101,0),"")</f>
        <v/>
      </c>
    </row>
    <row r="283">
      <c r="A283" s="10">
        <f>IFERROR(IF($H283="","",INDEX('Machine History'!$A$2:$A$101,$H283)),"")</f>
        <v/>
      </c>
      <c r="B283" s="10">
        <f>IFERROR(IF($H283="","",INDEX('Machine History'!$B$2:$B$101,$H283)),"")</f>
        <v/>
      </c>
      <c r="C283" s="9">
        <f>IFERROR(IF($H283="","",INDEX('Machine History'!$C$2:$C$101,$H283)),"")</f>
        <v/>
      </c>
      <c r="D283" s="10">
        <f>IFERROR(IF($H283="","",INDEX('Machine History'!$D$2:$D$101,$H283)),"")</f>
        <v/>
      </c>
      <c r="E283" s="10">
        <f>IFERROR(IF($H283="","",INDEX('Machine History'!$E$2:$E$101,$H283)),"")</f>
        <v/>
      </c>
      <c r="F283" s="10">
        <f>IFERROR(IF($H283="","",INDEX('Machine History'!$H$2:$H$101,$H283)),"")</f>
        <v/>
      </c>
      <c r="G283" s="10">
        <f>IFERROR(IF($H283="","",IF(COUNTIFS('Machine History'!$A$2:$A$101,$A283,'Machine History'!$B$2:$B$101,$B283,'Machine History'!$G$2:$G$101,"History Sequence Exception")&gt;0,"History Sequence Exception","No History Sequence Exception")),"")</f>
        <v/>
      </c>
      <c r="H283" s="10">
        <f>IFERROR(MATCH(AGGREGATE(15,6,'Machine History'!$I$2:$I$101/('Machine History'!$H$2:$H$101="Latest Recorded Event"),ROWS($H$229:H283)),'Machine History'!$I$2:$I$101,0),"")</f>
        <v/>
      </c>
    </row>
    <row r="284">
      <c r="A284" s="10">
        <f>IFERROR(IF($H284="","",INDEX('Machine History'!$A$2:$A$101,$H284)),"")</f>
        <v/>
      </c>
      <c r="B284" s="10">
        <f>IFERROR(IF($H284="","",INDEX('Machine History'!$B$2:$B$101,$H284)),"")</f>
        <v/>
      </c>
      <c r="C284" s="9">
        <f>IFERROR(IF($H284="","",INDEX('Machine History'!$C$2:$C$101,$H284)),"")</f>
        <v/>
      </c>
      <c r="D284" s="10">
        <f>IFERROR(IF($H284="","",INDEX('Machine History'!$D$2:$D$101,$H284)),"")</f>
        <v/>
      </c>
      <c r="E284" s="10">
        <f>IFERROR(IF($H284="","",INDEX('Machine History'!$E$2:$E$101,$H284)),"")</f>
        <v/>
      </c>
      <c r="F284" s="10">
        <f>IFERROR(IF($H284="","",INDEX('Machine History'!$H$2:$H$101,$H284)),"")</f>
        <v/>
      </c>
      <c r="G284" s="10">
        <f>IFERROR(IF($H284="","",IF(COUNTIFS('Machine History'!$A$2:$A$101,$A284,'Machine History'!$B$2:$B$101,$B284,'Machine History'!$G$2:$G$101,"History Sequence Exception")&gt;0,"History Sequence Exception","No History Sequence Exception")),"")</f>
        <v/>
      </c>
      <c r="H284" s="10">
        <f>IFERROR(MATCH(AGGREGATE(15,6,'Machine History'!$I$2:$I$101/('Machine History'!$H$2:$H$101="Latest Recorded Event"),ROWS($H$229:H284)),'Machine History'!$I$2:$I$101,0),"")</f>
        <v/>
      </c>
    </row>
    <row r="285">
      <c r="A285" s="10">
        <f>IFERROR(IF($H285="","",INDEX('Machine History'!$A$2:$A$101,$H285)),"")</f>
        <v/>
      </c>
      <c r="B285" s="10">
        <f>IFERROR(IF($H285="","",INDEX('Machine History'!$B$2:$B$101,$H285)),"")</f>
        <v/>
      </c>
      <c r="C285" s="9">
        <f>IFERROR(IF($H285="","",INDEX('Machine History'!$C$2:$C$101,$H285)),"")</f>
        <v/>
      </c>
      <c r="D285" s="10">
        <f>IFERROR(IF($H285="","",INDEX('Machine History'!$D$2:$D$101,$H285)),"")</f>
        <v/>
      </c>
      <c r="E285" s="10">
        <f>IFERROR(IF($H285="","",INDEX('Machine History'!$E$2:$E$101,$H285)),"")</f>
        <v/>
      </c>
      <c r="F285" s="10">
        <f>IFERROR(IF($H285="","",INDEX('Machine History'!$H$2:$H$101,$H285)),"")</f>
        <v/>
      </c>
      <c r="G285" s="10">
        <f>IFERROR(IF($H285="","",IF(COUNTIFS('Machine History'!$A$2:$A$101,$A285,'Machine History'!$B$2:$B$101,$B285,'Machine History'!$G$2:$G$101,"History Sequence Exception")&gt;0,"History Sequence Exception","No History Sequence Exception")),"")</f>
        <v/>
      </c>
      <c r="H285" s="10">
        <f>IFERROR(MATCH(AGGREGATE(15,6,'Machine History'!$I$2:$I$101/('Machine History'!$H$2:$H$101="Latest Recorded Event"),ROWS($H$229:H285)),'Machine History'!$I$2:$I$101,0),"")</f>
        <v/>
      </c>
    </row>
    <row r="286">
      <c r="A286" s="10">
        <f>IFERROR(IF($H286="","",INDEX('Machine History'!$A$2:$A$101,$H286)),"")</f>
        <v/>
      </c>
      <c r="B286" s="10">
        <f>IFERROR(IF($H286="","",INDEX('Machine History'!$B$2:$B$101,$H286)),"")</f>
        <v/>
      </c>
      <c r="C286" s="9">
        <f>IFERROR(IF($H286="","",INDEX('Machine History'!$C$2:$C$101,$H286)),"")</f>
        <v/>
      </c>
      <c r="D286" s="10">
        <f>IFERROR(IF($H286="","",INDEX('Machine History'!$D$2:$D$101,$H286)),"")</f>
        <v/>
      </c>
      <c r="E286" s="10">
        <f>IFERROR(IF($H286="","",INDEX('Machine History'!$E$2:$E$101,$H286)),"")</f>
        <v/>
      </c>
      <c r="F286" s="10">
        <f>IFERROR(IF($H286="","",INDEX('Machine History'!$H$2:$H$101,$H286)),"")</f>
        <v/>
      </c>
      <c r="G286" s="10">
        <f>IFERROR(IF($H286="","",IF(COUNTIFS('Machine History'!$A$2:$A$101,$A286,'Machine History'!$B$2:$B$101,$B286,'Machine History'!$G$2:$G$101,"History Sequence Exception")&gt;0,"History Sequence Exception","No History Sequence Exception")),"")</f>
        <v/>
      </c>
      <c r="H286" s="10">
        <f>IFERROR(MATCH(AGGREGATE(15,6,'Machine History'!$I$2:$I$101/('Machine History'!$H$2:$H$101="Latest Recorded Event"),ROWS($H$229:H286)),'Machine History'!$I$2:$I$101,0),"")</f>
        <v/>
      </c>
    </row>
    <row r="287">
      <c r="A287" s="10">
        <f>IFERROR(IF($H287="","",INDEX('Machine History'!$A$2:$A$101,$H287)),"")</f>
        <v/>
      </c>
      <c r="B287" s="10">
        <f>IFERROR(IF($H287="","",INDEX('Machine History'!$B$2:$B$101,$H287)),"")</f>
        <v/>
      </c>
      <c r="C287" s="9">
        <f>IFERROR(IF($H287="","",INDEX('Machine History'!$C$2:$C$101,$H287)),"")</f>
        <v/>
      </c>
      <c r="D287" s="10">
        <f>IFERROR(IF($H287="","",INDEX('Machine History'!$D$2:$D$101,$H287)),"")</f>
        <v/>
      </c>
      <c r="E287" s="10">
        <f>IFERROR(IF($H287="","",INDEX('Machine History'!$E$2:$E$101,$H287)),"")</f>
        <v/>
      </c>
      <c r="F287" s="10">
        <f>IFERROR(IF($H287="","",INDEX('Machine History'!$H$2:$H$101,$H287)),"")</f>
        <v/>
      </c>
      <c r="G287" s="10">
        <f>IFERROR(IF($H287="","",IF(COUNTIFS('Machine History'!$A$2:$A$101,$A287,'Machine History'!$B$2:$B$101,$B287,'Machine History'!$G$2:$G$101,"History Sequence Exception")&gt;0,"History Sequence Exception","No History Sequence Exception")),"")</f>
        <v/>
      </c>
      <c r="H287" s="10">
        <f>IFERROR(MATCH(AGGREGATE(15,6,'Machine History'!$I$2:$I$101/('Machine History'!$H$2:$H$101="Latest Recorded Event"),ROWS($H$229:H287)),'Machine History'!$I$2:$I$101,0),"")</f>
        <v/>
      </c>
    </row>
    <row r="288">
      <c r="A288" s="10">
        <f>IFERROR(IF($H288="","",INDEX('Machine History'!$A$2:$A$101,$H288)),"")</f>
        <v/>
      </c>
      <c r="B288" s="10">
        <f>IFERROR(IF($H288="","",INDEX('Machine History'!$B$2:$B$101,$H288)),"")</f>
        <v/>
      </c>
      <c r="C288" s="9">
        <f>IFERROR(IF($H288="","",INDEX('Machine History'!$C$2:$C$101,$H288)),"")</f>
        <v/>
      </c>
      <c r="D288" s="10">
        <f>IFERROR(IF($H288="","",INDEX('Machine History'!$D$2:$D$101,$H288)),"")</f>
        <v/>
      </c>
      <c r="E288" s="10">
        <f>IFERROR(IF($H288="","",INDEX('Machine History'!$E$2:$E$101,$H288)),"")</f>
        <v/>
      </c>
      <c r="F288" s="10">
        <f>IFERROR(IF($H288="","",INDEX('Machine History'!$H$2:$H$101,$H288)),"")</f>
        <v/>
      </c>
      <c r="G288" s="10">
        <f>IFERROR(IF($H288="","",IF(COUNTIFS('Machine History'!$A$2:$A$101,$A288,'Machine History'!$B$2:$B$101,$B288,'Machine History'!$G$2:$G$101,"History Sequence Exception")&gt;0,"History Sequence Exception","No History Sequence Exception")),"")</f>
        <v/>
      </c>
      <c r="H288" s="10">
        <f>IFERROR(MATCH(AGGREGATE(15,6,'Machine History'!$I$2:$I$101/('Machine History'!$H$2:$H$101="Latest Recorded Event"),ROWS($H$229:H288)),'Machine History'!$I$2:$I$101,0),"")</f>
        <v/>
      </c>
    </row>
    <row r="289">
      <c r="A289" s="10">
        <f>IFERROR(IF($H289="","",INDEX('Machine History'!$A$2:$A$101,$H289)),"")</f>
        <v/>
      </c>
      <c r="B289" s="10">
        <f>IFERROR(IF($H289="","",INDEX('Machine History'!$B$2:$B$101,$H289)),"")</f>
        <v/>
      </c>
      <c r="C289" s="9">
        <f>IFERROR(IF($H289="","",INDEX('Machine History'!$C$2:$C$101,$H289)),"")</f>
        <v/>
      </c>
      <c r="D289" s="10">
        <f>IFERROR(IF($H289="","",INDEX('Machine History'!$D$2:$D$101,$H289)),"")</f>
        <v/>
      </c>
      <c r="E289" s="10">
        <f>IFERROR(IF($H289="","",INDEX('Machine History'!$E$2:$E$101,$H289)),"")</f>
        <v/>
      </c>
      <c r="F289" s="10">
        <f>IFERROR(IF($H289="","",INDEX('Machine History'!$H$2:$H$101,$H289)),"")</f>
        <v/>
      </c>
      <c r="G289" s="10">
        <f>IFERROR(IF($H289="","",IF(COUNTIFS('Machine History'!$A$2:$A$101,$A289,'Machine History'!$B$2:$B$101,$B289,'Machine History'!$G$2:$G$101,"History Sequence Exception")&gt;0,"History Sequence Exception","No History Sequence Exception")),"")</f>
        <v/>
      </c>
      <c r="H289" s="10">
        <f>IFERROR(MATCH(AGGREGATE(15,6,'Machine History'!$I$2:$I$101/('Machine History'!$H$2:$H$101="Latest Recorded Event"),ROWS($H$229:H289)),'Machine History'!$I$2:$I$101,0),"")</f>
        <v/>
      </c>
    </row>
    <row r="290">
      <c r="A290" s="10">
        <f>IFERROR(IF($H290="","",INDEX('Machine History'!$A$2:$A$101,$H290)),"")</f>
        <v/>
      </c>
      <c r="B290" s="10">
        <f>IFERROR(IF($H290="","",INDEX('Machine History'!$B$2:$B$101,$H290)),"")</f>
        <v/>
      </c>
      <c r="C290" s="9">
        <f>IFERROR(IF($H290="","",INDEX('Machine History'!$C$2:$C$101,$H290)),"")</f>
        <v/>
      </c>
      <c r="D290" s="10">
        <f>IFERROR(IF($H290="","",INDEX('Machine History'!$D$2:$D$101,$H290)),"")</f>
        <v/>
      </c>
      <c r="E290" s="10">
        <f>IFERROR(IF($H290="","",INDEX('Machine History'!$E$2:$E$101,$H290)),"")</f>
        <v/>
      </c>
      <c r="F290" s="10">
        <f>IFERROR(IF($H290="","",INDEX('Machine History'!$H$2:$H$101,$H290)),"")</f>
        <v/>
      </c>
      <c r="G290" s="10">
        <f>IFERROR(IF($H290="","",IF(COUNTIFS('Machine History'!$A$2:$A$101,$A290,'Machine History'!$B$2:$B$101,$B290,'Machine History'!$G$2:$G$101,"History Sequence Exception")&gt;0,"History Sequence Exception","No History Sequence Exception")),"")</f>
        <v/>
      </c>
      <c r="H290" s="10">
        <f>IFERROR(MATCH(AGGREGATE(15,6,'Machine History'!$I$2:$I$101/('Machine History'!$H$2:$H$101="Latest Recorded Event"),ROWS($H$229:H290)),'Machine History'!$I$2:$I$101,0),"")</f>
        <v/>
      </c>
    </row>
    <row r="291">
      <c r="A291" s="10">
        <f>IFERROR(IF($H291="","",INDEX('Machine History'!$A$2:$A$101,$H291)),"")</f>
        <v/>
      </c>
      <c r="B291" s="10">
        <f>IFERROR(IF($H291="","",INDEX('Machine History'!$B$2:$B$101,$H291)),"")</f>
        <v/>
      </c>
      <c r="C291" s="9">
        <f>IFERROR(IF($H291="","",INDEX('Machine History'!$C$2:$C$101,$H291)),"")</f>
        <v/>
      </c>
      <c r="D291" s="10">
        <f>IFERROR(IF($H291="","",INDEX('Machine History'!$D$2:$D$101,$H291)),"")</f>
        <v/>
      </c>
      <c r="E291" s="10">
        <f>IFERROR(IF($H291="","",INDEX('Machine History'!$E$2:$E$101,$H291)),"")</f>
        <v/>
      </c>
      <c r="F291" s="10">
        <f>IFERROR(IF($H291="","",INDEX('Machine History'!$H$2:$H$101,$H291)),"")</f>
        <v/>
      </c>
      <c r="G291" s="10">
        <f>IFERROR(IF($H291="","",IF(COUNTIFS('Machine History'!$A$2:$A$101,$A291,'Machine History'!$B$2:$B$101,$B291,'Machine History'!$G$2:$G$101,"History Sequence Exception")&gt;0,"History Sequence Exception","No History Sequence Exception")),"")</f>
        <v/>
      </c>
      <c r="H291" s="10">
        <f>IFERROR(MATCH(AGGREGATE(15,6,'Machine History'!$I$2:$I$101/('Machine History'!$H$2:$H$101="Latest Recorded Event"),ROWS($H$229:H291)),'Machine History'!$I$2:$I$101,0),"")</f>
        <v/>
      </c>
    </row>
    <row r="292">
      <c r="A292" s="10">
        <f>IFERROR(IF($H292="","",INDEX('Machine History'!$A$2:$A$101,$H292)),"")</f>
        <v/>
      </c>
      <c r="B292" s="10">
        <f>IFERROR(IF($H292="","",INDEX('Machine History'!$B$2:$B$101,$H292)),"")</f>
        <v/>
      </c>
      <c r="C292" s="9">
        <f>IFERROR(IF($H292="","",INDEX('Machine History'!$C$2:$C$101,$H292)),"")</f>
        <v/>
      </c>
      <c r="D292" s="10">
        <f>IFERROR(IF($H292="","",INDEX('Machine History'!$D$2:$D$101,$H292)),"")</f>
        <v/>
      </c>
      <c r="E292" s="10">
        <f>IFERROR(IF($H292="","",INDEX('Machine History'!$E$2:$E$101,$H292)),"")</f>
        <v/>
      </c>
      <c r="F292" s="10">
        <f>IFERROR(IF($H292="","",INDEX('Machine History'!$H$2:$H$101,$H292)),"")</f>
        <v/>
      </c>
      <c r="G292" s="10">
        <f>IFERROR(IF($H292="","",IF(COUNTIFS('Machine History'!$A$2:$A$101,$A292,'Machine History'!$B$2:$B$101,$B292,'Machine History'!$G$2:$G$101,"History Sequence Exception")&gt;0,"History Sequence Exception","No History Sequence Exception")),"")</f>
        <v/>
      </c>
      <c r="H292" s="10">
        <f>IFERROR(MATCH(AGGREGATE(15,6,'Machine History'!$I$2:$I$101/('Machine History'!$H$2:$H$101="Latest Recorded Event"),ROWS($H$229:H292)),'Machine History'!$I$2:$I$101,0),"")</f>
        <v/>
      </c>
    </row>
    <row r="293">
      <c r="A293" s="10">
        <f>IFERROR(IF($H293="","",INDEX('Machine History'!$A$2:$A$101,$H293)),"")</f>
        <v/>
      </c>
      <c r="B293" s="10">
        <f>IFERROR(IF($H293="","",INDEX('Machine History'!$B$2:$B$101,$H293)),"")</f>
        <v/>
      </c>
      <c r="C293" s="9">
        <f>IFERROR(IF($H293="","",INDEX('Machine History'!$C$2:$C$101,$H293)),"")</f>
        <v/>
      </c>
      <c r="D293" s="10">
        <f>IFERROR(IF($H293="","",INDEX('Machine History'!$D$2:$D$101,$H293)),"")</f>
        <v/>
      </c>
      <c r="E293" s="10">
        <f>IFERROR(IF($H293="","",INDEX('Machine History'!$E$2:$E$101,$H293)),"")</f>
        <v/>
      </c>
      <c r="F293" s="10">
        <f>IFERROR(IF($H293="","",INDEX('Machine History'!$H$2:$H$101,$H293)),"")</f>
        <v/>
      </c>
      <c r="G293" s="10">
        <f>IFERROR(IF($H293="","",IF(COUNTIFS('Machine History'!$A$2:$A$101,$A293,'Machine History'!$B$2:$B$101,$B293,'Machine History'!$G$2:$G$101,"History Sequence Exception")&gt;0,"History Sequence Exception","No History Sequence Exception")),"")</f>
        <v/>
      </c>
      <c r="H293" s="10">
        <f>IFERROR(MATCH(AGGREGATE(15,6,'Machine History'!$I$2:$I$101/('Machine History'!$H$2:$H$101="Latest Recorded Event"),ROWS($H$229:H293)),'Machine History'!$I$2:$I$101,0),"")</f>
        <v/>
      </c>
    </row>
    <row r="294">
      <c r="A294" s="10">
        <f>IFERROR(IF($H294="","",INDEX('Machine History'!$A$2:$A$101,$H294)),"")</f>
        <v/>
      </c>
      <c r="B294" s="10">
        <f>IFERROR(IF($H294="","",INDEX('Machine History'!$B$2:$B$101,$H294)),"")</f>
        <v/>
      </c>
      <c r="C294" s="9">
        <f>IFERROR(IF($H294="","",INDEX('Machine History'!$C$2:$C$101,$H294)),"")</f>
        <v/>
      </c>
      <c r="D294" s="10">
        <f>IFERROR(IF($H294="","",INDEX('Machine History'!$D$2:$D$101,$H294)),"")</f>
        <v/>
      </c>
      <c r="E294" s="10">
        <f>IFERROR(IF($H294="","",INDEX('Machine History'!$E$2:$E$101,$H294)),"")</f>
        <v/>
      </c>
      <c r="F294" s="10">
        <f>IFERROR(IF($H294="","",INDEX('Machine History'!$H$2:$H$101,$H294)),"")</f>
        <v/>
      </c>
      <c r="G294" s="10">
        <f>IFERROR(IF($H294="","",IF(COUNTIFS('Machine History'!$A$2:$A$101,$A294,'Machine History'!$B$2:$B$101,$B294,'Machine History'!$G$2:$G$101,"History Sequence Exception")&gt;0,"History Sequence Exception","No History Sequence Exception")),"")</f>
        <v/>
      </c>
      <c r="H294" s="10">
        <f>IFERROR(MATCH(AGGREGATE(15,6,'Machine History'!$I$2:$I$101/('Machine History'!$H$2:$H$101="Latest Recorded Event"),ROWS($H$229:H294)),'Machine History'!$I$2:$I$101,0),"")</f>
        <v/>
      </c>
    </row>
    <row r="295">
      <c r="A295" s="10">
        <f>IFERROR(IF($H295="","",INDEX('Machine History'!$A$2:$A$101,$H295)),"")</f>
        <v/>
      </c>
      <c r="B295" s="10">
        <f>IFERROR(IF($H295="","",INDEX('Machine History'!$B$2:$B$101,$H295)),"")</f>
        <v/>
      </c>
      <c r="C295" s="9">
        <f>IFERROR(IF($H295="","",INDEX('Machine History'!$C$2:$C$101,$H295)),"")</f>
        <v/>
      </c>
      <c r="D295" s="10">
        <f>IFERROR(IF($H295="","",INDEX('Machine History'!$D$2:$D$101,$H295)),"")</f>
        <v/>
      </c>
      <c r="E295" s="10">
        <f>IFERROR(IF($H295="","",INDEX('Machine History'!$E$2:$E$101,$H295)),"")</f>
        <v/>
      </c>
      <c r="F295" s="10">
        <f>IFERROR(IF($H295="","",INDEX('Machine History'!$H$2:$H$101,$H295)),"")</f>
        <v/>
      </c>
      <c r="G295" s="10">
        <f>IFERROR(IF($H295="","",IF(COUNTIFS('Machine History'!$A$2:$A$101,$A295,'Machine History'!$B$2:$B$101,$B295,'Machine History'!$G$2:$G$101,"History Sequence Exception")&gt;0,"History Sequence Exception","No History Sequence Exception")),"")</f>
        <v/>
      </c>
      <c r="H295" s="10">
        <f>IFERROR(MATCH(AGGREGATE(15,6,'Machine History'!$I$2:$I$101/('Machine History'!$H$2:$H$101="Latest Recorded Event"),ROWS($H$229:H295)),'Machine History'!$I$2:$I$101,0),"")</f>
        <v/>
      </c>
    </row>
    <row r="296">
      <c r="A296" s="10">
        <f>IFERROR(IF($H296="","",INDEX('Machine History'!$A$2:$A$101,$H296)),"")</f>
        <v/>
      </c>
      <c r="B296" s="10">
        <f>IFERROR(IF($H296="","",INDEX('Machine History'!$B$2:$B$101,$H296)),"")</f>
        <v/>
      </c>
      <c r="C296" s="9">
        <f>IFERROR(IF($H296="","",INDEX('Machine History'!$C$2:$C$101,$H296)),"")</f>
        <v/>
      </c>
      <c r="D296" s="10">
        <f>IFERROR(IF($H296="","",INDEX('Machine History'!$D$2:$D$101,$H296)),"")</f>
        <v/>
      </c>
      <c r="E296" s="10">
        <f>IFERROR(IF($H296="","",INDEX('Machine History'!$E$2:$E$101,$H296)),"")</f>
        <v/>
      </c>
      <c r="F296" s="10">
        <f>IFERROR(IF($H296="","",INDEX('Machine History'!$H$2:$H$101,$H296)),"")</f>
        <v/>
      </c>
      <c r="G296" s="10">
        <f>IFERROR(IF($H296="","",IF(COUNTIFS('Machine History'!$A$2:$A$101,$A296,'Machine History'!$B$2:$B$101,$B296,'Machine History'!$G$2:$G$101,"History Sequence Exception")&gt;0,"History Sequence Exception","No History Sequence Exception")),"")</f>
        <v/>
      </c>
      <c r="H296" s="10">
        <f>IFERROR(MATCH(AGGREGATE(15,6,'Machine History'!$I$2:$I$101/('Machine History'!$H$2:$H$101="Latest Recorded Event"),ROWS($H$229:H296)),'Machine History'!$I$2:$I$101,0),"")</f>
        <v/>
      </c>
    </row>
    <row r="297">
      <c r="A297" s="10">
        <f>IFERROR(IF($H297="","",INDEX('Machine History'!$A$2:$A$101,$H297)),"")</f>
        <v/>
      </c>
      <c r="B297" s="10">
        <f>IFERROR(IF($H297="","",INDEX('Machine History'!$B$2:$B$101,$H297)),"")</f>
        <v/>
      </c>
      <c r="C297" s="9">
        <f>IFERROR(IF($H297="","",INDEX('Machine History'!$C$2:$C$101,$H297)),"")</f>
        <v/>
      </c>
      <c r="D297" s="10">
        <f>IFERROR(IF($H297="","",INDEX('Machine History'!$D$2:$D$101,$H297)),"")</f>
        <v/>
      </c>
      <c r="E297" s="10">
        <f>IFERROR(IF($H297="","",INDEX('Machine History'!$E$2:$E$101,$H297)),"")</f>
        <v/>
      </c>
      <c r="F297" s="10">
        <f>IFERROR(IF($H297="","",INDEX('Machine History'!$H$2:$H$101,$H297)),"")</f>
        <v/>
      </c>
      <c r="G297" s="10">
        <f>IFERROR(IF($H297="","",IF(COUNTIFS('Machine History'!$A$2:$A$101,$A297,'Machine History'!$B$2:$B$101,$B297,'Machine History'!$G$2:$G$101,"History Sequence Exception")&gt;0,"History Sequence Exception","No History Sequence Exception")),"")</f>
        <v/>
      </c>
      <c r="H297" s="10">
        <f>IFERROR(MATCH(AGGREGATE(15,6,'Machine History'!$I$2:$I$101/('Machine History'!$H$2:$H$101="Latest Recorded Event"),ROWS($H$229:H297)),'Machine History'!$I$2:$I$101,0),"")</f>
        <v/>
      </c>
    </row>
    <row r="298">
      <c r="A298" s="10">
        <f>IFERROR(IF($H298="","",INDEX('Machine History'!$A$2:$A$101,$H298)),"")</f>
        <v/>
      </c>
      <c r="B298" s="10">
        <f>IFERROR(IF($H298="","",INDEX('Machine History'!$B$2:$B$101,$H298)),"")</f>
        <v/>
      </c>
      <c r="C298" s="9">
        <f>IFERROR(IF($H298="","",INDEX('Machine History'!$C$2:$C$101,$H298)),"")</f>
        <v/>
      </c>
      <c r="D298" s="10">
        <f>IFERROR(IF($H298="","",INDEX('Machine History'!$D$2:$D$101,$H298)),"")</f>
        <v/>
      </c>
      <c r="E298" s="10">
        <f>IFERROR(IF($H298="","",INDEX('Machine History'!$E$2:$E$101,$H298)),"")</f>
        <v/>
      </c>
      <c r="F298" s="10">
        <f>IFERROR(IF($H298="","",INDEX('Machine History'!$H$2:$H$101,$H298)),"")</f>
        <v/>
      </c>
      <c r="G298" s="10">
        <f>IFERROR(IF($H298="","",IF(COUNTIFS('Machine History'!$A$2:$A$101,$A298,'Machine History'!$B$2:$B$101,$B298,'Machine History'!$G$2:$G$101,"History Sequence Exception")&gt;0,"History Sequence Exception","No History Sequence Exception")),"")</f>
        <v/>
      </c>
      <c r="H298" s="10">
        <f>IFERROR(MATCH(AGGREGATE(15,6,'Machine History'!$I$2:$I$101/('Machine History'!$H$2:$H$101="Latest Recorded Event"),ROWS($H$229:H298)),'Machine History'!$I$2:$I$101,0),"")</f>
        <v/>
      </c>
    </row>
    <row r="299">
      <c r="A299" s="10">
        <f>IFERROR(IF($H299="","",INDEX('Machine History'!$A$2:$A$101,$H299)),"")</f>
        <v/>
      </c>
      <c r="B299" s="10">
        <f>IFERROR(IF($H299="","",INDEX('Machine History'!$B$2:$B$101,$H299)),"")</f>
        <v/>
      </c>
      <c r="C299" s="9">
        <f>IFERROR(IF($H299="","",INDEX('Machine History'!$C$2:$C$101,$H299)),"")</f>
        <v/>
      </c>
      <c r="D299" s="10">
        <f>IFERROR(IF($H299="","",INDEX('Machine History'!$D$2:$D$101,$H299)),"")</f>
        <v/>
      </c>
      <c r="E299" s="10">
        <f>IFERROR(IF($H299="","",INDEX('Machine History'!$E$2:$E$101,$H299)),"")</f>
        <v/>
      </c>
      <c r="F299" s="10">
        <f>IFERROR(IF($H299="","",INDEX('Machine History'!$H$2:$H$101,$H299)),"")</f>
        <v/>
      </c>
      <c r="G299" s="10">
        <f>IFERROR(IF($H299="","",IF(COUNTIFS('Machine History'!$A$2:$A$101,$A299,'Machine History'!$B$2:$B$101,$B299,'Machine History'!$G$2:$G$101,"History Sequence Exception")&gt;0,"History Sequence Exception","No History Sequence Exception")),"")</f>
        <v/>
      </c>
      <c r="H299" s="10">
        <f>IFERROR(MATCH(AGGREGATE(15,6,'Machine History'!$I$2:$I$101/('Machine History'!$H$2:$H$101="Latest Recorded Event"),ROWS($H$229:H299)),'Machine History'!$I$2:$I$101,0),"")</f>
        <v/>
      </c>
    </row>
    <row r="300">
      <c r="A300" s="10">
        <f>IFERROR(IF($H300="","",INDEX('Machine History'!$A$2:$A$101,$H300)),"")</f>
        <v/>
      </c>
      <c r="B300" s="10">
        <f>IFERROR(IF($H300="","",INDEX('Machine History'!$B$2:$B$101,$H300)),"")</f>
        <v/>
      </c>
      <c r="C300" s="9">
        <f>IFERROR(IF($H300="","",INDEX('Machine History'!$C$2:$C$101,$H300)),"")</f>
        <v/>
      </c>
      <c r="D300" s="10">
        <f>IFERROR(IF($H300="","",INDEX('Machine History'!$D$2:$D$101,$H300)),"")</f>
        <v/>
      </c>
      <c r="E300" s="10">
        <f>IFERROR(IF($H300="","",INDEX('Machine History'!$E$2:$E$101,$H300)),"")</f>
        <v/>
      </c>
      <c r="F300" s="10">
        <f>IFERROR(IF($H300="","",INDEX('Machine History'!$H$2:$H$101,$H300)),"")</f>
        <v/>
      </c>
      <c r="G300" s="10">
        <f>IFERROR(IF($H300="","",IF(COUNTIFS('Machine History'!$A$2:$A$101,$A300,'Machine History'!$B$2:$B$101,$B300,'Machine History'!$G$2:$G$101,"History Sequence Exception")&gt;0,"History Sequence Exception","No History Sequence Exception")),"")</f>
        <v/>
      </c>
      <c r="H300" s="10">
        <f>IFERROR(MATCH(AGGREGATE(15,6,'Machine History'!$I$2:$I$101/('Machine History'!$H$2:$H$101="Latest Recorded Event"),ROWS($H$229:H300)),'Machine History'!$I$2:$I$101,0),"")</f>
        <v/>
      </c>
    </row>
    <row r="301">
      <c r="A301" s="10">
        <f>IFERROR(IF($H301="","",INDEX('Machine History'!$A$2:$A$101,$H301)),"")</f>
        <v/>
      </c>
      <c r="B301" s="10">
        <f>IFERROR(IF($H301="","",INDEX('Machine History'!$B$2:$B$101,$H301)),"")</f>
        <v/>
      </c>
      <c r="C301" s="9">
        <f>IFERROR(IF($H301="","",INDEX('Machine History'!$C$2:$C$101,$H301)),"")</f>
        <v/>
      </c>
      <c r="D301" s="10">
        <f>IFERROR(IF($H301="","",INDEX('Machine History'!$D$2:$D$101,$H301)),"")</f>
        <v/>
      </c>
      <c r="E301" s="10">
        <f>IFERROR(IF($H301="","",INDEX('Machine History'!$E$2:$E$101,$H301)),"")</f>
        <v/>
      </c>
      <c r="F301" s="10">
        <f>IFERROR(IF($H301="","",INDEX('Machine History'!$H$2:$H$101,$H301)),"")</f>
        <v/>
      </c>
      <c r="G301" s="10">
        <f>IFERROR(IF($H301="","",IF(COUNTIFS('Machine History'!$A$2:$A$101,$A301,'Machine History'!$B$2:$B$101,$B301,'Machine History'!$G$2:$G$101,"History Sequence Exception")&gt;0,"History Sequence Exception","No History Sequence Exception")),"")</f>
        <v/>
      </c>
      <c r="H301" s="10">
        <f>IFERROR(MATCH(AGGREGATE(15,6,'Machine History'!$I$2:$I$101/('Machine History'!$H$2:$H$101="Latest Recorded Event"),ROWS($H$229:H301)),'Machine History'!$I$2:$I$101,0),"")</f>
        <v/>
      </c>
    </row>
    <row r="302">
      <c r="A302" s="10">
        <f>IFERROR(IF($H302="","",INDEX('Machine History'!$A$2:$A$101,$H302)),"")</f>
        <v/>
      </c>
      <c r="B302" s="10">
        <f>IFERROR(IF($H302="","",INDEX('Machine History'!$B$2:$B$101,$H302)),"")</f>
        <v/>
      </c>
      <c r="C302" s="9">
        <f>IFERROR(IF($H302="","",INDEX('Machine History'!$C$2:$C$101,$H302)),"")</f>
        <v/>
      </c>
      <c r="D302" s="10">
        <f>IFERROR(IF($H302="","",INDEX('Machine History'!$D$2:$D$101,$H302)),"")</f>
        <v/>
      </c>
      <c r="E302" s="10">
        <f>IFERROR(IF($H302="","",INDEX('Machine History'!$E$2:$E$101,$H302)),"")</f>
        <v/>
      </c>
      <c r="F302" s="10">
        <f>IFERROR(IF($H302="","",INDEX('Machine History'!$H$2:$H$101,$H302)),"")</f>
        <v/>
      </c>
      <c r="G302" s="10">
        <f>IFERROR(IF($H302="","",IF(COUNTIFS('Machine History'!$A$2:$A$101,$A302,'Machine History'!$B$2:$B$101,$B302,'Machine History'!$G$2:$G$101,"History Sequence Exception")&gt;0,"History Sequence Exception","No History Sequence Exception")),"")</f>
        <v/>
      </c>
      <c r="H302" s="10">
        <f>IFERROR(MATCH(AGGREGATE(15,6,'Machine History'!$I$2:$I$101/('Machine History'!$H$2:$H$101="Latest Recorded Event"),ROWS($H$229:H302)),'Machine History'!$I$2:$I$101,0),"")</f>
        <v/>
      </c>
    </row>
    <row r="303">
      <c r="A303" s="10">
        <f>IFERROR(IF($H303="","",INDEX('Machine History'!$A$2:$A$101,$H303)),"")</f>
        <v/>
      </c>
      <c r="B303" s="10">
        <f>IFERROR(IF($H303="","",INDEX('Machine History'!$B$2:$B$101,$H303)),"")</f>
        <v/>
      </c>
      <c r="C303" s="9">
        <f>IFERROR(IF($H303="","",INDEX('Machine History'!$C$2:$C$101,$H303)),"")</f>
        <v/>
      </c>
      <c r="D303" s="10">
        <f>IFERROR(IF($H303="","",INDEX('Machine History'!$D$2:$D$101,$H303)),"")</f>
        <v/>
      </c>
      <c r="E303" s="10">
        <f>IFERROR(IF($H303="","",INDEX('Machine History'!$E$2:$E$101,$H303)),"")</f>
        <v/>
      </c>
      <c r="F303" s="10">
        <f>IFERROR(IF($H303="","",INDEX('Machine History'!$H$2:$H$101,$H303)),"")</f>
        <v/>
      </c>
      <c r="G303" s="10">
        <f>IFERROR(IF($H303="","",IF(COUNTIFS('Machine History'!$A$2:$A$101,$A303,'Machine History'!$B$2:$B$101,$B303,'Machine History'!$G$2:$G$101,"History Sequence Exception")&gt;0,"History Sequence Exception","No History Sequence Exception")),"")</f>
        <v/>
      </c>
      <c r="H303" s="10">
        <f>IFERROR(MATCH(AGGREGATE(15,6,'Machine History'!$I$2:$I$101/('Machine History'!$H$2:$H$101="Latest Recorded Event"),ROWS($H$229:H303)),'Machine History'!$I$2:$I$101,0),"")</f>
        <v/>
      </c>
    </row>
    <row r="304">
      <c r="A304" s="10">
        <f>IFERROR(IF($H304="","",INDEX('Machine History'!$A$2:$A$101,$H304)),"")</f>
        <v/>
      </c>
      <c r="B304" s="10">
        <f>IFERROR(IF($H304="","",INDEX('Machine History'!$B$2:$B$101,$H304)),"")</f>
        <v/>
      </c>
      <c r="C304" s="9">
        <f>IFERROR(IF($H304="","",INDEX('Machine History'!$C$2:$C$101,$H304)),"")</f>
        <v/>
      </c>
      <c r="D304" s="10">
        <f>IFERROR(IF($H304="","",INDEX('Machine History'!$D$2:$D$101,$H304)),"")</f>
        <v/>
      </c>
      <c r="E304" s="10">
        <f>IFERROR(IF($H304="","",INDEX('Machine History'!$E$2:$E$101,$H304)),"")</f>
        <v/>
      </c>
      <c r="F304" s="10">
        <f>IFERROR(IF($H304="","",INDEX('Machine History'!$H$2:$H$101,$H304)),"")</f>
        <v/>
      </c>
      <c r="G304" s="10">
        <f>IFERROR(IF($H304="","",IF(COUNTIFS('Machine History'!$A$2:$A$101,$A304,'Machine History'!$B$2:$B$101,$B304,'Machine History'!$G$2:$G$101,"History Sequence Exception")&gt;0,"History Sequence Exception","No History Sequence Exception")),"")</f>
        <v/>
      </c>
      <c r="H304" s="10">
        <f>IFERROR(MATCH(AGGREGATE(15,6,'Machine History'!$I$2:$I$101/('Machine History'!$H$2:$H$101="Latest Recorded Event"),ROWS($H$229:H304)),'Machine History'!$I$2:$I$101,0),"")</f>
        <v/>
      </c>
    </row>
    <row r="305">
      <c r="A305" s="10">
        <f>IFERROR(IF($H305="","",INDEX('Machine History'!$A$2:$A$101,$H305)),"")</f>
        <v/>
      </c>
      <c r="B305" s="10">
        <f>IFERROR(IF($H305="","",INDEX('Machine History'!$B$2:$B$101,$H305)),"")</f>
        <v/>
      </c>
      <c r="C305" s="9">
        <f>IFERROR(IF($H305="","",INDEX('Machine History'!$C$2:$C$101,$H305)),"")</f>
        <v/>
      </c>
      <c r="D305" s="10">
        <f>IFERROR(IF($H305="","",INDEX('Machine History'!$D$2:$D$101,$H305)),"")</f>
        <v/>
      </c>
      <c r="E305" s="10">
        <f>IFERROR(IF($H305="","",INDEX('Machine History'!$E$2:$E$101,$H305)),"")</f>
        <v/>
      </c>
      <c r="F305" s="10">
        <f>IFERROR(IF($H305="","",INDEX('Machine History'!$H$2:$H$101,$H305)),"")</f>
        <v/>
      </c>
      <c r="G305" s="10">
        <f>IFERROR(IF($H305="","",IF(COUNTIFS('Machine History'!$A$2:$A$101,$A305,'Machine History'!$B$2:$B$101,$B305,'Machine History'!$G$2:$G$101,"History Sequence Exception")&gt;0,"History Sequence Exception","No History Sequence Exception")),"")</f>
        <v/>
      </c>
      <c r="H305" s="10">
        <f>IFERROR(MATCH(AGGREGATE(15,6,'Machine History'!$I$2:$I$101/('Machine History'!$H$2:$H$101="Latest Recorded Event"),ROWS($H$229:H305)),'Machine History'!$I$2:$I$101,0),"")</f>
        <v/>
      </c>
    </row>
    <row r="306">
      <c r="A306" s="10">
        <f>IFERROR(IF($H306="","",INDEX('Machine History'!$A$2:$A$101,$H306)),"")</f>
        <v/>
      </c>
      <c r="B306" s="10">
        <f>IFERROR(IF($H306="","",INDEX('Machine History'!$B$2:$B$101,$H306)),"")</f>
        <v/>
      </c>
      <c r="C306" s="9">
        <f>IFERROR(IF($H306="","",INDEX('Machine History'!$C$2:$C$101,$H306)),"")</f>
        <v/>
      </c>
      <c r="D306" s="10">
        <f>IFERROR(IF($H306="","",INDEX('Machine History'!$D$2:$D$101,$H306)),"")</f>
        <v/>
      </c>
      <c r="E306" s="10">
        <f>IFERROR(IF($H306="","",INDEX('Machine History'!$E$2:$E$101,$H306)),"")</f>
        <v/>
      </c>
      <c r="F306" s="10">
        <f>IFERROR(IF($H306="","",INDEX('Machine History'!$H$2:$H$101,$H306)),"")</f>
        <v/>
      </c>
      <c r="G306" s="10">
        <f>IFERROR(IF($H306="","",IF(COUNTIFS('Machine History'!$A$2:$A$101,$A306,'Machine History'!$B$2:$B$101,$B306,'Machine History'!$G$2:$G$101,"History Sequence Exception")&gt;0,"History Sequence Exception","No History Sequence Exception")),"")</f>
        <v/>
      </c>
      <c r="H306" s="10">
        <f>IFERROR(MATCH(AGGREGATE(15,6,'Machine History'!$I$2:$I$101/('Machine History'!$H$2:$H$101="Latest Recorded Event"),ROWS($H$229:H306)),'Machine History'!$I$2:$I$101,0),"")</f>
        <v/>
      </c>
    </row>
    <row r="307">
      <c r="A307" s="10">
        <f>IFERROR(IF($H307="","",INDEX('Machine History'!$A$2:$A$101,$H307)),"")</f>
        <v/>
      </c>
      <c r="B307" s="10">
        <f>IFERROR(IF($H307="","",INDEX('Machine History'!$B$2:$B$101,$H307)),"")</f>
        <v/>
      </c>
      <c r="C307" s="9">
        <f>IFERROR(IF($H307="","",INDEX('Machine History'!$C$2:$C$101,$H307)),"")</f>
        <v/>
      </c>
      <c r="D307" s="10">
        <f>IFERROR(IF($H307="","",INDEX('Machine History'!$D$2:$D$101,$H307)),"")</f>
        <v/>
      </c>
      <c r="E307" s="10">
        <f>IFERROR(IF($H307="","",INDEX('Machine History'!$E$2:$E$101,$H307)),"")</f>
        <v/>
      </c>
      <c r="F307" s="10">
        <f>IFERROR(IF($H307="","",INDEX('Machine History'!$H$2:$H$101,$H307)),"")</f>
        <v/>
      </c>
      <c r="G307" s="10">
        <f>IFERROR(IF($H307="","",IF(COUNTIFS('Machine History'!$A$2:$A$101,$A307,'Machine History'!$B$2:$B$101,$B307,'Machine History'!$G$2:$G$101,"History Sequence Exception")&gt;0,"History Sequence Exception","No History Sequence Exception")),"")</f>
        <v/>
      </c>
      <c r="H307" s="10">
        <f>IFERROR(MATCH(AGGREGATE(15,6,'Machine History'!$I$2:$I$101/('Machine History'!$H$2:$H$101="Latest Recorded Event"),ROWS($H$229:H307)),'Machine History'!$I$2:$I$101,0),"")</f>
        <v/>
      </c>
    </row>
    <row r="308">
      <c r="A308" s="10">
        <f>IFERROR(IF($H308="","",INDEX('Machine History'!$A$2:$A$101,$H308)),"")</f>
        <v/>
      </c>
      <c r="B308" s="10">
        <f>IFERROR(IF($H308="","",INDEX('Machine History'!$B$2:$B$101,$H308)),"")</f>
        <v/>
      </c>
      <c r="C308" s="9">
        <f>IFERROR(IF($H308="","",INDEX('Machine History'!$C$2:$C$101,$H308)),"")</f>
        <v/>
      </c>
      <c r="D308" s="10">
        <f>IFERROR(IF($H308="","",INDEX('Machine History'!$D$2:$D$101,$H308)),"")</f>
        <v/>
      </c>
      <c r="E308" s="10">
        <f>IFERROR(IF($H308="","",INDEX('Machine History'!$E$2:$E$101,$H308)),"")</f>
        <v/>
      </c>
      <c r="F308" s="10">
        <f>IFERROR(IF($H308="","",INDEX('Machine History'!$H$2:$H$101,$H308)),"")</f>
        <v/>
      </c>
      <c r="G308" s="10">
        <f>IFERROR(IF($H308="","",IF(COUNTIFS('Machine History'!$A$2:$A$101,$A308,'Machine History'!$B$2:$B$101,$B308,'Machine History'!$G$2:$G$101,"History Sequence Exception")&gt;0,"History Sequence Exception","No History Sequence Exception")),"")</f>
        <v/>
      </c>
      <c r="H308" s="10">
        <f>IFERROR(MATCH(AGGREGATE(15,6,'Machine History'!$I$2:$I$101/('Machine History'!$H$2:$H$101="Latest Recorded Event"),ROWS($H$229:H308)),'Machine History'!$I$2:$I$101,0),"")</f>
        <v/>
      </c>
    </row>
    <row r="309">
      <c r="A309" s="10">
        <f>IFERROR(IF($H309="","",INDEX('Machine History'!$A$2:$A$101,$H309)),"")</f>
        <v/>
      </c>
      <c r="B309" s="10">
        <f>IFERROR(IF($H309="","",INDEX('Machine History'!$B$2:$B$101,$H309)),"")</f>
        <v/>
      </c>
      <c r="C309" s="9">
        <f>IFERROR(IF($H309="","",INDEX('Machine History'!$C$2:$C$101,$H309)),"")</f>
        <v/>
      </c>
      <c r="D309" s="10">
        <f>IFERROR(IF($H309="","",INDEX('Machine History'!$D$2:$D$101,$H309)),"")</f>
        <v/>
      </c>
      <c r="E309" s="10">
        <f>IFERROR(IF($H309="","",INDEX('Machine History'!$E$2:$E$101,$H309)),"")</f>
        <v/>
      </c>
      <c r="F309" s="10">
        <f>IFERROR(IF($H309="","",INDEX('Machine History'!$H$2:$H$101,$H309)),"")</f>
        <v/>
      </c>
      <c r="G309" s="10">
        <f>IFERROR(IF($H309="","",IF(COUNTIFS('Machine History'!$A$2:$A$101,$A309,'Machine History'!$B$2:$B$101,$B309,'Machine History'!$G$2:$G$101,"History Sequence Exception")&gt;0,"History Sequence Exception","No History Sequence Exception")),"")</f>
        <v/>
      </c>
      <c r="H309" s="10">
        <f>IFERROR(MATCH(AGGREGATE(15,6,'Machine History'!$I$2:$I$101/('Machine History'!$H$2:$H$101="Latest Recorded Event"),ROWS($H$229:H309)),'Machine History'!$I$2:$I$101,0),"")</f>
        <v/>
      </c>
    </row>
    <row r="310">
      <c r="A310" s="10">
        <f>IFERROR(IF($H310="","",INDEX('Machine History'!$A$2:$A$101,$H310)),"")</f>
        <v/>
      </c>
      <c r="B310" s="10">
        <f>IFERROR(IF($H310="","",INDEX('Machine History'!$B$2:$B$101,$H310)),"")</f>
        <v/>
      </c>
      <c r="C310" s="9">
        <f>IFERROR(IF($H310="","",INDEX('Machine History'!$C$2:$C$101,$H310)),"")</f>
        <v/>
      </c>
      <c r="D310" s="10">
        <f>IFERROR(IF($H310="","",INDEX('Machine History'!$D$2:$D$101,$H310)),"")</f>
        <v/>
      </c>
      <c r="E310" s="10">
        <f>IFERROR(IF($H310="","",INDEX('Machine History'!$E$2:$E$101,$H310)),"")</f>
        <v/>
      </c>
      <c r="F310" s="10">
        <f>IFERROR(IF($H310="","",INDEX('Machine History'!$H$2:$H$101,$H310)),"")</f>
        <v/>
      </c>
      <c r="G310" s="10">
        <f>IFERROR(IF($H310="","",IF(COUNTIFS('Machine History'!$A$2:$A$101,$A310,'Machine History'!$B$2:$B$101,$B310,'Machine History'!$G$2:$G$101,"History Sequence Exception")&gt;0,"History Sequence Exception","No History Sequence Exception")),"")</f>
        <v/>
      </c>
      <c r="H310" s="10">
        <f>IFERROR(MATCH(AGGREGATE(15,6,'Machine History'!$I$2:$I$101/('Machine History'!$H$2:$H$101="Latest Recorded Event"),ROWS($H$229:H310)),'Machine History'!$I$2:$I$101,0),"")</f>
        <v/>
      </c>
    </row>
    <row r="311">
      <c r="A311" s="10">
        <f>IFERROR(IF($H311="","",INDEX('Machine History'!$A$2:$A$101,$H311)),"")</f>
        <v/>
      </c>
      <c r="B311" s="10">
        <f>IFERROR(IF($H311="","",INDEX('Machine History'!$B$2:$B$101,$H311)),"")</f>
        <v/>
      </c>
      <c r="C311" s="9">
        <f>IFERROR(IF($H311="","",INDEX('Machine History'!$C$2:$C$101,$H311)),"")</f>
        <v/>
      </c>
      <c r="D311" s="10">
        <f>IFERROR(IF($H311="","",INDEX('Machine History'!$D$2:$D$101,$H311)),"")</f>
        <v/>
      </c>
      <c r="E311" s="10">
        <f>IFERROR(IF($H311="","",INDEX('Machine History'!$E$2:$E$101,$H311)),"")</f>
        <v/>
      </c>
      <c r="F311" s="10">
        <f>IFERROR(IF($H311="","",INDEX('Machine History'!$H$2:$H$101,$H311)),"")</f>
        <v/>
      </c>
      <c r="G311" s="10">
        <f>IFERROR(IF($H311="","",IF(COUNTIFS('Machine History'!$A$2:$A$101,$A311,'Machine History'!$B$2:$B$101,$B311,'Machine History'!$G$2:$G$101,"History Sequence Exception")&gt;0,"History Sequence Exception","No History Sequence Exception")),"")</f>
        <v/>
      </c>
      <c r="H311" s="10">
        <f>IFERROR(MATCH(AGGREGATE(15,6,'Machine History'!$I$2:$I$101/('Machine History'!$H$2:$H$101="Latest Recorded Event"),ROWS($H$229:H311)),'Machine History'!$I$2:$I$101,0),"")</f>
        <v/>
      </c>
    </row>
    <row r="312">
      <c r="A312" s="10">
        <f>IFERROR(IF($H312="","",INDEX('Machine History'!$A$2:$A$101,$H312)),"")</f>
        <v/>
      </c>
      <c r="B312" s="10">
        <f>IFERROR(IF($H312="","",INDEX('Machine History'!$B$2:$B$101,$H312)),"")</f>
        <v/>
      </c>
      <c r="C312" s="9">
        <f>IFERROR(IF($H312="","",INDEX('Machine History'!$C$2:$C$101,$H312)),"")</f>
        <v/>
      </c>
      <c r="D312" s="10">
        <f>IFERROR(IF($H312="","",INDEX('Machine History'!$D$2:$D$101,$H312)),"")</f>
        <v/>
      </c>
      <c r="E312" s="10">
        <f>IFERROR(IF($H312="","",INDEX('Machine History'!$E$2:$E$101,$H312)),"")</f>
        <v/>
      </c>
      <c r="F312" s="10">
        <f>IFERROR(IF($H312="","",INDEX('Machine History'!$H$2:$H$101,$H312)),"")</f>
        <v/>
      </c>
      <c r="G312" s="10">
        <f>IFERROR(IF($H312="","",IF(COUNTIFS('Machine History'!$A$2:$A$101,$A312,'Machine History'!$B$2:$B$101,$B312,'Machine History'!$G$2:$G$101,"History Sequence Exception")&gt;0,"History Sequence Exception","No History Sequence Exception")),"")</f>
        <v/>
      </c>
      <c r="H312" s="10">
        <f>IFERROR(MATCH(AGGREGATE(15,6,'Machine History'!$I$2:$I$101/('Machine History'!$H$2:$H$101="Latest Recorded Event"),ROWS($H$229:H312)),'Machine History'!$I$2:$I$101,0),"")</f>
        <v/>
      </c>
    </row>
    <row r="313">
      <c r="A313" s="10">
        <f>IFERROR(IF($H313="","",INDEX('Machine History'!$A$2:$A$101,$H313)),"")</f>
        <v/>
      </c>
      <c r="B313" s="10">
        <f>IFERROR(IF($H313="","",INDEX('Machine History'!$B$2:$B$101,$H313)),"")</f>
        <v/>
      </c>
      <c r="C313" s="9">
        <f>IFERROR(IF($H313="","",INDEX('Machine History'!$C$2:$C$101,$H313)),"")</f>
        <v/>
      </c>
      <c r="D313" s="10">
        <f>IFERROR(IF($H313="","",INDEX('Machine History'!$D$2:$D$101,$H313)),"")</f>
        <v/>
      </c>
      <c r="E313" s="10">
        <f>IFERROR(IF($H313="","",INDEX('Machine History'!$E$2:$E$101,$H313)),"")</f>
        <v/>
      </c>
      <c r="F313" s="10">
        <f>IFERROR(IF($H313="","",INDEX('Machine History'!$H$2:$H$101,$H313)),"")</f>
        <v/>
      </c>
      <c r="G313" s="10">
        <f>IFERROR(IF($H313="","",IF(COUNTIFS('Machine History'!$A$2:$A$101,$A313,'Machine History'!$B$2:$B$101,$B313,'Machine History'!$G$2:$G$101,"History Sequence Exception")&gt;0,"History Sequence Exception","No History Sequence Exception")),"")</f>
        <v/>
      </c>
      <c r="H313" s="10">
        <f>IFERROR(MATCH(AGGREGATE(15,6,'Machine History'!$I$2:$I$101/('Machine History'!$H$2:$H$101="Latest Recorded Event"),ROWS($H$229:H313)),'Machine History'!$I$2:$I$101,0),"")</f>
        <v/>
      </c>
    </row>
    <row r="314">
      <c r="A314" s="10">
        <f>IFERROR(IF($H314="","",INDEX('Machine History'!$A$2:$A$101,$H314)),"")</f>
        <v/>
      </c>
      <c r="B314" s="10">
        <f>IFERROR(IF($H314="","",INDEX('Machine History'!$B$2:$B$101,$H314)),"")</f>
        <v/>
      </c>
      <c r="C314" s="9">
        <f>IFERROR(IF($H314="","",INDEX('Machine History'!$C$2:$C$101,$H314)),"")</f>
        <v/>
      </c>
      <c r="D314" s="10">
        <f>IFERROR(IF($H314="","",INDEX('Machine History'!$D$2:$D$101,$H314)),"")</f>
        <v/>
      </c>
      <c r="E314" s="10">
        <f>IFERROR(IF($H314="","",INDEX('Machine History'!$E$2:$E$101,$H314)),"")</f>
        <v/>
      </c>
      <c r="F314" s="10">
        <f>IFERROR(IF($H314="","",INDEX('Machine History'!$H$2:$H$101,$H314)),"")</f>
        <v/>
      </c>
      <c r="G314" s="10">
        <f>IFERROR(IF($H314="","",IF(COUNTIFS('Machine History'!$A$2:$A$101,$A314,'Machine History'!$B$2:$B$101,$B314,'Machine History'!$G$2:$G$101,"History Sequence Exception")&gt;0,"History Sequence Exception","No History Sequence Exception")),"")</f>
        <v/>
      </c>
      <c r="H314" s="10">
        <f>IFERROR(MATCH(AGGREGATE(15,6,'Machine History'!$I$2:$I$101/('Machine History'!$H$2:$H$101="Latest Recorded Event"),ROWS($H$229:H314)),'Machine History'!$I$2:$I$101,0),"")</f>
        <v/>
      </c>
    </row>
    <row r="315">
      <c r="A315" s="10">
        <f>IFERROR(IF($H315="","",INDEX('Machine History'!$A$2:$A$101,$H315)),"")</f>
        <v/>
      </c>
      <c r="B315" s="10">
        <f>IFERROR(IF($H315="","",INDEX('Machine History'!$B$2:$B$101,$H315)),"")</f>
        <v/>
      </c>
      <c r="C315" s="9">
        <f>IFERROR(IF($H315="","",INDEX('Machine History'!$C$2:$C$101,$H315)),"")</f>
        <v/>
      </c>
      <c r="D315" s="10">
        <f>IFERROR(IF($H315="","",INDEX('Machine History'!$D$2:$D$101,$H315)),"")</f>
        <v/>
      </c>
      <c r="E315" s="10">
        <f>IFERROR(IF($H315="","",INDEX('Machine History'!$E$2:$E$101,$H315)),"")</f>
        <v/>
      </c>
      <c r="F315" s="10">
        <f>IFERROR(IF($H315="","",INDEX('Machine History'!$H$2:$H$101,$H315)),"")</f>
        <v/>
      </c>
      <c r="G315" s="10">
        <f>IFERROR(IF($H315="","",IF(COUNTIFS('Machine History'!$A$2:$A$101,$A315,'Machine History'!$B$2:$B$101,$B315,'Machine History'!$G$2:$G$101,"History Sequence Exception")&gt;0,"History Sequence Exception","No History Sequence Exception")),"")</f>
        <v/>
      </c>
      <c r="H315" s="10">
        <f>IFERROR(MATCH(AGGREGATE(15,6,'Machine History'!$I$2:$I$101/('Machine History'!$H$2:$H$101="Latest Recorded Event"),ROWS($H$229:H315)),'Machine History'!$I$2:$I$101,0),"")</f>
        <v/>
      </c>
    </row>
    <row r="316">
      <c r="A316" s="10">
        <f>IFERROR(IF($H316="","",INDEX('Machine History'!$A$2:$A$101,$H316)),"")</f>
        <v/>
      </c>
      <c r="B316" s="10">
        <f>IFERROR(IF($H316="","",INDEX('Machine History'!$B$2:$B$101,$H316)),"")</f>
        <v/>
      </c>
      <c r="C316" s="9">
        <f>IFERROR(IF($H316="","",INDEX('Machine History'!$C$2:$C$101,$H316)),"")</f>
        <v/>
      </c>
      <c r="D316" s="10">
        <f>IFERROR(IF($H316="","",INDEX('Machine History'!$D$2:$D$101,$H316)),"")</f>
        <v/>
      </c>
      <c r="E316" s="10">
        <f>IFERROR(IF($H316="","",INDEX('Machine History'!$E$2:$E$101,$H316)),"")</f>
        <v/>
      </c>
      <c r="F316" s="10">
        <f>IFERROR(IF($H316="","",INDEX('Machine History'!$H$2:$H$101,$H316)),"")</f>
        <v/>
      </c>
      <c r="G316" s="10">
        <f>IFERROR(IF($H316="","",IF(COUNTIFS('Machine History'!$A$2:$A$101,$A316,'Machine History'!$B$2:$B$101,$B316,'Machine History'!$G$2:$G$101,"History Sequence Exception")&gt;0,"History Sequence Exception","No History Sequence Exception")),"")</f>
        <v/>
      </c>
      <c r="H316" s="10">
        <f>IFERROR(MATCH(AGGREGATE(15,6,'Machine History'!$I$2:$I$101/('Machine History'!$H$2:$H$101="Latest Recorded Event"),ROWS($H$229:H316)),'Machine History'!$I$2:$I$101,0),"")</f>
        <v/>
      </c>
    </row>
    <row r="317">
      <c r="A317" s="10">
        <f>IFERROR(IF($H317="","",INDEX('Machine History'!$A$2:$A$101,$H317)),"")</f>
        <v/>
      </c>
      <c r="B317" s="10">
        <f>IFERROR(IF($H317="","",INDEX('Machine History'!$B$2:$B$101,$H317)),"")</f>
        <v/>
      </c>
      <c r="C317" s="9">
        <f>IFERROR(IF($H317="","",INDEX('Machine History'!$C$2:$C$101,$H317)),"")</f>
        <v/>
      </c>
      <c r="D317" s="10">
        <f>IFERROR(IF($H317="","",INDEX('Machine History'!$D$2:$D$101,$H317)),"")</f>
        <v/>
      </c>
      <c r="E317" s="10">
        <f>IFERROR(IF($H317="","",INDEX('Machine History'!$E$2:$E$101,$H317)),"")</f>
        <v/>
      </c>
      <c r="F317" s="10">
        <f>IFERROR(IF($H317="","",INDEX('Machine History'!$H$2:$H$101,$H317)),"")</f>
        <v/>
      </c>
      <c r="G317" s="10">
        <f>IFERROR(IF($H317="","",IF(COUNTIFS('Machine History'!$A$2:$A$101,$A317,'Machine History'!$B$2:$B$101,$B317,'Machine History'!$G$2:$G$101,"History Sequence Exception")&gt;0,"History Sequence Exception","No History Sequence Exception")),"")</f>
        <v/>
      </c>
      <c r="H317" s="10">
        <f>IFERROR(MATCH(AGGREGATE(15,6,'Machine History'!$I$2:$I$101/('Machine History'!$H$2:$H$101="Latest Recorded Event"),ROWS($H$229:H317)),'Machine History'!$I$2:$I$101,0),"")</f>
        <v/>
      </c>
    </row>
    <row r="318">
      <c r="A318" s="10">
        <f>IFERROR(IF($H318="","",INDEX('Machine History'!$A$2:$A$101,$H318)),"")</f>
        <v/>
      </c>
      <c r="B318" s="10">
        <f>IFERROR(IF($H318="","",INDEX('Machine History'!$B$2:$B$101,$H318)),"")</f>
        <v/>
      </c>
      <c r="C318" s="9">
        <f>IFERROR(IF($H318="","",INDEX('Machine History'!$C$2:$C$101,$H318)),"")</f>
        <v/>
      </c>
      <c r="D318" s="10">
        <f>IFERROR(IF($H318="","",INDEX('Machine History'!$D$2:$D$101,$H318)),"")</f>
        <v/>
      </c>
      <c r="E318" s="10">
        <f>IFERROR(IF($H318="","",INDEX('Machine History'!$E$2:$E$101,$H318)),"")</f>
        <v/>
      </c>
      <c r="F318" s="10">
        <f>IFERROR(IF($H318="","",INDEX('Machine History'!$H$2:$H$101,$H318)),"")</f>
        <v/>
      </c>
      <c r="G318" s="10">
        <f>IFERROR(IF($H318="","",IF(COUNTIFS('Machine History'!$A$2:$A$101,$A318,'Machine History'!$B$2:$B$101,$B318,'Machine History'!$G$2:$G$101,"History Sequence Exception")&gt;0,"History Sequence Exception","No History Sequence Exception")),"")</f>
        <v/>
      </c>
      <c r="H318" s="10">
        <f>IFERROR(MATCH(AGGREGATE(15,6,'Machine History'!$I$2:$I$101/('Machine History'!$H$2:$H$101="Latest Recorded Event"),ROWS($H$229:H318)),'Machine History'!$I$2:$I$101,0),"")</f>
        <v/>
      </c>
    </row>
    <row r="319">
      <c r="A319" s="10">
        <f>IFERROR(IF($H319="","",INDEX('Machine History'!$A$2:$A$101,$H319)),"")</f>
        <v/>
      </c>
      <c r="B319" s="10">
        <f>IFERROR(IF($H319="","",INDEX('Machine History'!$B$2:$B$101,$H319)),"")</f>
        <v/>
      </c>
      <c r="C319" s="9">
        <f>IFERROR(IF($H319="","",INDEX('Machine History'!$C$2:$C$101,$H319)),"")</f>
        <v/>
      </c>
      <c r="D319" s="10">
        <f>IFERROR(IF($H319="","",INDEX('Machine History'!$D$2:$D$101,$H319)),"")</f>
        <v/>
      </c>
      <c r="E319" s="10">
        <f>IFERROR(IF($H319="","",INDEX('Machine History'!$E$2:$E$101,$H319)),"")</f>
        <v/>
      </c>
      <c r="F319" s="10">
        <f>IFERROR(IF($H319="","",INDEX('Machine History'!$H$2:$H$101,$H319)),"")</f>
        <v/>
      </c>
      <c r="G319" s="10">
        <f>IFERROR(IF($H319="","",IF(COUNTIFS('Machine History'!$A$2:$A$101,$A319,'Machine History'!$B$2:$B$101,$B319,'Machine History'!$G$2:$G$101,"History Sequence Exception")&gt;0,"History Sequence Exception","No History Sequence Exception")),"")</f>
        <v/>
      </c>
      <c r="H319" s="10">
        <f>IFERROR(MATCH(AGGREGATE(15,6,'Machine History'!$I$2:$I$101/('Machine History'!$H$2:$H$101="Latest Recorded Event"),ROWS($H$229:H319)),'Machine History'!$I$2:$I$101,0),"")</f>
        <v/>
      </c>
    </row>
    <row r="320">
      <c r="A320" s="10">
        <f>IFERROR(IF($H320="","",INDEX('Machine History'!$A$2:$A$101,$H320)),"")</f>
        <v/>
      </c>
      <c r="B320" s="10">
        <f>IFERROR(IF($H320="","",INDEX('Machine History'!$B$2:$B$101,$H320)),"")</f>
        <v/>
      </c>
      <c r="C320" s="9">
        <f>IFERROR(IF($H320="","",INDEX('Machine History'!$C$2:$C$101,$H320)),"")</f>
        <v/>
      </c>
      <c r="D320" s="10">
        <f>IFERROR(IF($H320="","",INDEX('Machine History'!$D$2:$D$101,$H320)),"")</f>
        <v/>
      </c>
      <c r="E320" s="10">
        <f>IFERROR(IF($H320="","",INDEX('Machine History'!$E$2:$E$101,$H320)),"")</f>
        <v/>
      </c>
      <c r="F320" s="10">
        <f>IFERROR(IF($H320="","",INDEX('Machine History'!$H$2:$H$101,$H320)),"")</f>
        <v/>
      </c>
      <c r="G320" s="10">
        <f>IFERROR(IF($H320="","",IF(COUNTIFS('Machine History'!$A$2:$A$101,$A320,'Machine History'!$B$2:$B$101,$B320,'Machine History'!$G$2:$G$101,"History Sequence Exception")&gt;0,"History Sequence Exception","No History Sequence Exception")),"")</f>
        <v/>
      </c>
      <c r="H320" s="10">
        <f>IFERROR(MATCH(AGGREGATE(15,6,'Machine History'!$I$2:$I$101/('Machine History'!$H$2:$H$101="Latest Recorded Event"),ROWS($H$229:H320)),'Machine History'!$I$2:$I$101,0),"")</f>
        <v/>
      </c>
    </row>
    <row r="321">
      <c r="A321" s="10">
        <f>IFERROR(IF($H321="","",INDEX('Machine History'!$A$2:$A$101,$H321)),"")</f>
        <v/>
      </c>
      <c r="B321" s="10">
        <f>IFERROR(IF($H321="","",INDEX('Machine History'!$B$2:$B$101,$H321)),"")</f>
        <v/>
      </c>
      <c r="C321" s="9">
        <f>IFERROR(IF($H321="","",INDEX('Machine History'!$C$2:$C$101,$H321)),"")</f>
        <v/>
      </c>
      <c r="D321" s="10">
        <f>IFERROR(IF($H321="","",INDEX('Machine History'!$D$2:$D$101,$H321)),"")</f>
        <v/>
      </c>
      <c r="E321" s="10">
        <f>IFERROR(IF($H321="","",INDEX('Machine History'!$E$2:$E$101,$H321)),"")</f>
        <v/>
      </c>
      <c r="F321" s="10">
        <f>IFERROR(IF($H321="","",INDEX('Machine History'!$H$2:$H$101,$H321)),"")</f>
        <v/>
      </c>
      <c r="G321" s="10">
        <f>IFERROR(IF($H321="","",IF(COUNTIFS('Machine History'!$A$2:$A$101,$A321,'Machine History'!$B$2:$B$101,$B321,'Machine History'!$G$2:$G$101,"History Sequence Exception")&gt;0,"History Sequence Exception","No History Sequence Exception")),"")</f>
        <v/>
      </c>
      <c r="H321" s="10">
        <f>IFERROR(MATCH(AGGREGATE(15,6,'Machine History'!$I$2:$I$101/('Machine History'!$H$2:$H$101="Latest Recorded Event"),ROWS($H$229:H321)),'Machine History'!$I$2:$I$101,0),"")</f>
        <v/>
      </c>
    </row>
    <row r="322">
      <c r="A322" s="10">
        <f>IFERROR(IF($H322="","",INDEX('Machine History'!$A$2:$A$101,$H322)),"")</f>
        <v/>
      </c>
      <c r="B322" s="10">
        <f>IFERROR(IF($H322="","",INDEX('Machine History'!$B$2:$B$101,$H322)),"")</f>
        <v/>
      </c>
      <c r="C322" s="9">
        <f>IFERROR(IF($H322="","",INDEX('Machine History'!$C$2:$C$101,$H322)),"")</f>
        <v/>
      </c>
      <c r="D322" s="10">
        <f>IFERROR(IF($H322="","",INDEX('Machine History'!$D$2:$D$101,$H322)),"")</f>
        <v/>
      </c>
      <c r="E322" s="10">
        <f>IFERROR(IF($H322="","",INDEX('Machine History'!$E$2:$E$101,$H322)),"")</f>
        <v/>
      </c>
      <c r="F322" s="10">
        <f>IFERROR(IF($H322="","",INDEX('Machine History'!$H$2:$H$101,$H322)),"")</f>
        <v/>
      </c>
      <c r="G322" s="10">
        <f>IFERROR(IF($H322="","",IF(COUNTIFS('Machine History'!$A$2:$A$101,$A322,'Machine History'!$B$2:$B$101,$B322,'Machine History'!$G$2:$G$101,"History Sequence Exception")&gt;0,"History Sequence Exception","No History Sequence Exception")),"")</f>
        <v/>
      </c>
      <c r="H322" s="10">
        <f>IFERROR(MATCH(AGGREGATE(15,6,'Machine History'!$I$2:$I$101/('Machine History'!$H$2:$H$101="Latest Recorded Event"),ROWS($H$229:H322)),'Machine History'!$I$2:$I$101,0),"")</f>
        <v/>
      </c>
    </row>
    <row r="323">
      <c r="A323" s="10">
        <f>IFERROR(IF($H323="","",INDEX('Machine History'!$A$2:$A$101,$H323)),"")</f>
        <v/>
      </c>
      <c r="B323" s="10">
        <f>IFERROR(IF($H323="","",INDEX('Machine History'!$B$2:$B$101,$H323)),"")</f>
        <v/>
      </c>
      <c r="C323" s="9">
        <f>IFERROR(IF($H323="","",INDEX('Machine History'!$C$2:$C$101,$H323)),"")</f>
        <v/>
      </c>
      <c r="D323" s="10">
        <f>IFERROR(IF($H323="","",INDEX('Machine History'!$D$2:$D$101,$H323)),"")</f>
        <v/>
      </c>
      <c r="E323" s="10">
        <f>IFERROR(IF($H323="","",INDEX('Machine History'!$E$2:$E$101,$H323)),"")</f>
        <v/>
      </c>
      <c r="F323" s="10">
        <f>IFERROR(IF($H323="","",INDEX('Machine History'!$H$2:$H$101,$H323)),"")</f>
        <v/>
      </c>
      <c r="G323" s="10">
        <f>IFERROR(IF($H323="","",IF(COUNTIFS('Machine History'!$A$2:$A$101,$A323,'Machine History'!$B$2:$B$101,$B323,'Machine History'!$G$2:$G$101,"History Sequence Exception")&gt;0,"History Sequence Exception","No History Sequence Exception")),"")</f>
        <v/>
      </c>
      <c r="H323" s="10">
        <f>IFERROR(MATCH(AGGREGATE(15,6,'Machine History'!$I$2:$I$101/('Machine History'!$H$2:$H$101="Latest Recorded Event"),ROWS($H$229:H323)),'Machine History'!$I$2:$I$101,0),"")</f>
        <v/>
      </c>
    </row>
    <row r="324">
      <c r="A324" s="10">
        <f>IFERROR(IF($H324="","",INDEX('Machine History'!$A$2:$A$101,$H324)),"")</f>
        <v/>
      </c>
      <c r="B324" s="10">
        <f>IFERROR(IF($H324="","",INDEX('Machine History'!$B$2:$B$101,$H324)),"")</f>
        <v/>
      </c>
      <c r="C324" s="9">
        <f>IFERROR(IF($H324="","",INDEX('Machine History'!$C$2:$C$101,$H324)),"")</f>
        <v/>
      </c>
      <c r="D324" s="10">
        <f>IFERROR(IF($H324="","",INDEX('Machine History'!$D$2:$D$101,$H324)),"")</f>
        <v/>
      </c>
      <c r="E324" s="10">
        <f>IFERROR(IF($H324="","",INDEX('Machine History'!$E$2:$E$101,$H324)),"")</f>
        <v/>
      </c>
      <c r="F324" s="10">
        <f>IFERROR(IF($H324="","",INDEX('Machine History'!$H$2:$H$101,$H324)),"")</f>
        <v/>
      </c>
      <c r="G324" s="10">
        <f>IFERROR(IF($H324="","",IF(COUNTIFS('Machine History'!$A$2:$A$101,$A324,'Machine History'!$B$2:$B$101,$B324,'Machine History'!$G$2:$G$101,"History Sequence Exception")&gt;0,"History Sequence Exception","No History Sequence Exception")),"")</f>
        <v/>
      </c>
      <c r="H324" s="10">
        <f>IFERROR(MATCH(AGGREGATE(15,6,'Machine History'!$I$2:$I$101/('Machine History'!$H$2:$H$101="Latest Recorded Event"),ROWS($H$229:H324)),'Machine History'!$I$2:$I$101,0),"")</f>
        <v/>
      </c>
    </row>
    <row r="325">
      <c r="A325" s="10">
        <f>IFERROR(IF($H325="","",INDEX('Machine History'!$A$2:$A$101,$H325)),"")</f>
        <v/>
      </c>
      <c r="B325" s="10">
        <f>IFERROR(IF($H325="","",INDEX('Machine History'!$B$2:$B$101,$H325)),"")</f>
        <v/>
      </c>
      <c r="C325" s="9">
        <f>IFERROR(IF($H325="","",INDEX('Machine History'!$C$2:$C$101,$H325)),"")</f>
        <v/>
      </c>
      <c r="D325" s="10">
        <f>IFERROR(IF($H325="","",INDEX('Machine History'!$D$2:$D$101,$H325)),"")</f>
        <v/>
      </c>
      <c r="E325" s="10">
        <f>IFERROR(IF($H325="","",INDEX('Machine History'!$E$2:$E$101,$H325)),"")</f>
        <v/>
      </c>
      <c r="F325" s="10">
        <f>IFERROR(IF($H325="","",INDEX('Machine History'!$H$2:$H$101,$H325)),"")</f>
        <v/>
      </c>
      <c r="G325" s="10">
        <f>IFERROR(IF($H325="","",IF(COUNTIFS('Machine History'!$A$2:$A$101,$A325,'Machine History'!$B$2:$B$101,$B325,'Machine History'!$G$2:$G$101,"History Sequence Exception")&gt;0,"History Sequence Exception","No History Sequence Exception")),"")</f>
        <v/>
      </c>
      <c r="H325" s="10">
        <f>IFERROR(MATCH(AGGREGATE(15,6,'Machine History'!$I$2:$I$101/('Machine History'!$H$2:$H$101="Latest Recorded Event"),ROWS($H$229:H325)),'Machine History'!$I$2:$I$101,0),"")</f>
        <v/>
      </c>
    </row>
    <row r="326">
      <c r="A326" s="10">
        <f>IFERROR(IF($H326="","",INDEX('Machine History'!$A$2:$A$101,$H326)),"")</f>
        <v/>
      </c>
      <c r="B326" s="10">
        <f>IFERROR(IF($H326="","",INDEX('Machine History'!$B$2:$B$101,$H326)),"")</f>
        <v/>
      </c>
      <c r="C326" s="9">
        <f>IFERROR(IF($H326="","",INDEX('Machine History'!$C$2:$C$101,$H326)),"")</f>
        <v/>
      </c>
      <c r="D326" s="10">
        <f>IFERROR(IF($H326="","",INDEX('Machine History'!$D$2:$D$101,$H326)),"")</f>
        <v/>
      </c>
      <c r="E326" s="10">
        <f>IFERROR(IF($H326="","",INDEX('Machine History'!$E$2:$E$101,$H326)),"")</f>
        <v/>
      </c>
      <c r="F326" s="10">
        <f>IFERROR(IF($H326="","",INDEX('Machine History'!$H$2:$H$101,$H326)),"")</f>
        <v/>
      </c>
      <c r="G326" s="10">
        <f>IFERROR(IF($H326="","",IF(COUNTIFS('Machine History'!$A$2:$A$101,$A326,'Machine History'!$B$2:$B$101,$B326,'Machine History'!$G$2:$G$101,"History Sequence Exception")&gt;0,"History Sequence Exception","No History Sequence Exception")),"")</f>
        <v/>
      </c>
      <c r="H326" s="10">
        <f>IFERROR(MATCH(AGGREGATE(15,6,'Machine History'!$I$2:$I$101/('Machine History'!$H$2:$H$101="Latest Recorded Event"),ROWS($H$229:H326)),'Machine History'!$I$2:$I$101,0),"")</f>
        <v/>
      </c>
    </row>
    <row r="327">
      <c r="A327" s="10">
        <f>IFERROR(IF($H327="","",INDEX('Machine History'!$A$2:$A$101,$H327)),"")</f>
        <v/>
      </c>
      <c r="B327" s="10">
        <f>IFERROR(IF($H327="","",INDEX('Machine History'!$B$2:$B$101,$H327)),"")</f>
        <v/>
      </c>
      <c r="C327" s="9">
        <f>IFERROR(IF($H327="","",INDEX('Machine History'!$C$2:$C$101,$H327)),"")</f>
        <v/>
      </c>
      <c r="D327" s="10">
        <f>IFERROR(IF($H327="","",INDEX('Machine History'!$D$2:$D$101,$H327)),"")</f>
        <v/>
      </c>
      <c r="E327" s="10">
        <f>IFERROR(IF($H327="","",INDEX('Machine History'!$E$2:$E$101,$H327)),"")</f>
        <v/>
      </c>
      <c r="F327" s="10">
        <f>IFERROR(IF($H327="","",INDEX('Machine History'!$H$2:$H$101,$H327)),"")</f>
        <v/>
      </c>
      <c r="G327" s="10">
        <f>IFERROR(IF($H327="","",IF(COUNTIFS('Machine History'!$A$2:$A$101,$A327,'Machine History'!$B$2:$B$101,$B327,'Machine History'!$G$2:$G$101,"History Sequence Exception")&gt;0,"History Sequence Exception","No History Sequence Exception")),"")</f>
        <v/>
      </c>
      <c r="H327" s="10">
        <f>IFERROR(MATCH(AGGREGATE(15,6,'Machine History'!$I$2:$I$101/('Machine History'!$H$2:$H$101="Latest Recorded Event"),ROWS($H$229:H327)),'Machine History'!$I$2:$I$101,0),"")</f>
        <v/>
      </c>
    </row>
    <row r="328">
      <c r="A328" s="10">
        <f>IFERROR(IF($H328="","",INDEX('Machine History'!$A$2:$A$101,$H328)),"")</f>
        <v/>
      </c>
      <c r="B328" s="10">
        <f>IFERROR(IF($H328="","",INDEX('Machine History'!$B$2:$B$101,$H328)),"")</f>
        <v/>
      </c>
      <c r="C328" s="9">
        <f>IFERROR(IF($H328="","",INDEX('Machine History'!$C$2:$C$101,$H328)),"")</f>
        <v/>
      </c>
      <c r="D328" s="10">
        <f>IFERROR(IF($H328="","",INDEX('Machine History'!$D$2:$D$101,$H328)),"")</f>
        <v/>
      </c>
      <c r="E328" s="10">
        <f>IFERROR(IF($H328="","",INDEX('Machine History'!$E$2:$E$101,$H328)),"")</f>
        <v/>
      </c>
      <c r="F328" s="10">
        <f>IFERROR(IF($H328="","",INDEX('Machine History'!$H$2:$H$101,$H328)),"")</f>
        <v/>
      </c>
      <c r="G328" s="10">
        <f>IFERROR(IF($H328="","",IF(COUNTIFS('Machine History'!$A$2:$A$101,$A328,'Machine History'!$B$2:$B$101,$B328,'Machine History'!$G$2:$G$101,"History Sequence Exception")&gt;0,"History Sequence Exception","No History Sequence Exception")),"")</f>
        <v/>
      </c>
      <c r="H328" s="10">
        <f>IFERROR(MATCH(AGGREGATE(15,6,'Machine History'!$I$2:$I$101/('Machine History'!$H$2:$H$101="Latest Recorded Event"),ROWS($H$229:H328)),'Machine History'!$I$2:$I$101,0),"")</f>
        <v/>
      </c>
    </row>
  </sheetData>
  <mergeCells count="1">
    <mergeCell ref="A1:N1"/>
  </mergeCells>
  <conditionalFormatting sqref="E6">
    <cfRule type="expression" priority="1" dxfId="0">
      <formula>E6&gt;0</formula>
    </cfRule>
  </conditionalFormatting>
  <conditionalFormatting sqref="A15:M114">
    <cfRule type="expression" priority="2" dxfId="0">
      <formula>$M15="Reschedule Required"</formula>
    </cfRule>
    <cfRule type="expression" priority="3" dxfId="1">
      <formula>$M15="Planned"</formula>
    </cfRule>
  </conditionalFormatting>
  <conditionalFormatting sqref="A122:L221">
    <cfRule type="expression" priority="4" dxfId="0">
      <formula>$L122="Reschedule Required"</formula>
    </cfRule>
  </conditionalFormatting>
  <conditionalFormatting sqref="G229:G328">
    <cfRule type="expression" priority="5" dxfId="0">
      <formula>$G229="History Sequence Exception"</formula>
    </cfRule>
    <cfRule type="expression" priority="6" dxfId="1">
      <formula>$G229="No History Sequence Exception"</formula>
    </cfRule>
  </conditionalFormatting>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S101"/>
  <sheetViews>
    <sheetView showGridLines="0" workbookViewId="0">
      <pane ySplit="1" topLeftCell="A2" activePane="bottomLeft" state="frozen"/>
      <selection pane="bottomLeft" activeCell="A1" sqref="A1"/>
    </sheetView>
  </sheetViews>
  <sheetFormatPr baseColWidth="8" defaultRowHeight="15"/>
  <cols>
    <col width="15" customWidth="1" min="1" max="1"/>
    <col width="18" customWidth="1" min="2" max="2"/>
    <col width="15" customWidth="1" min="3" max="3"/>
    <col width="18" customWidth="1" min="4" max="4"/>
    <col width="15" customWidth="1" min="5" max="5"/>
    <col width="18" customWidth="1" min="6" max="6"/>
    <col width="17" customWidth="1" min="7" max="7"/>
    <col width="22" customWidth="1" min="8" max="8"/>
    <col width="24" customWidth="1" min="9" max="9"/>
    <col width="27" customWidth="1" min="10" max="10"/>
    <col width="25" customWidth="1" min="11" max="11"/>
    <col width="31" customWidth="1" min="12" max="12"/>
    <col width="28" customWidth="1" min="13" max="13"/>
    <col width="27" customWidth="1" min="14" max="14"/>
    <col width="24" customWidth="1" min="15" max="15"/>
    <col width="22" customWidth="1" min="16" max="16"/>
    <col hidden="1" width="17" customWidth="1" min="17" max="17"/>
    <col width="55" customWidth="1" min="19" max="19"/>
  </cols>
  <sheetData>
    <row r="1">
      <c r="A1" s="8" t="inlineStr">
        <is>
          <t>Plan Item ID</t>
        </is>
      </c>
      <c r="B1" s="8" t="inlineStr">
        <is>
          <t>Machine Identifier</t>
        </is>
      </c>
      <c r="C1" s="8" t="inlineStr">
        <is>
          <t>Equipment ID</t>
        </is>
      </c>
      <c r="D1" s="8" t="inlineStr">
        <is>
          <t>Reporting Period</t>
        </is>
      </c>
      <c r="E1" s="8" t="inlineStr">
        <is>
          <t>Required Date</t>
        </is>
      </c>
      <c r="F1" s="8" t="inlineStr">
        <is>
          <t>Planned Start Date</t>
        </is>
      </c>
      <c r="G1" s="8" t="inlineStr">
        <is>
          <t>Planned End Date</t>
        </is>
      </c>
      <c r="H1" s="8" t="inlineStr">
        <is>
          <t>Required Load Hours (hours)</t>
        </is>
      </c>
      <c r="I1" s="8" t="inlineStr">
        <is>
          <t>Available Resources (hours)</t>
        </is>
      </c>
      <c r="J1" s="8" t="inlineStr">
        <is>
          <t>Owner or Responsible Role</t>
        </is>
      </c>
      <c r="K1" s="8" t="inlineStr">
        <is>
          <t>Planned Action</t>
        </is>
      </c>
      <c r="L1" s="8" t="inlineStr">
        <is>
          <t>Machine/Period Planned Load Hours (hours)</t>
        </is>
      </c>
      <c r="M1" s="8" t="inlineStr">
        <is>
          <t>Capacity or Due-Date Checks — Capacity Check</t>
        </is>
      </c>
      <c r="N1" s="8" t="inlineStr">
        <is>
          <t>Due or Threshold Checks — Due-Date Check</t>
        </is>
      </c>
      <c r="O1" s="8" t="inlineStr">
        <is>
          <t>Date Sequencing Check</t>
        </is>
      </c>
      <c r="P1" s="8" t="inlineStr">
        <is>
          <t>Action Status</t>
        </is>
      </c>
      <c r="Q1" s="8" t="inlineStr">
        <is>
          <t>Action Sort Key</t>
        </is>
      </c>
      <c r="S1" s="12" t="inlineStr">
        <is>
          <t>Example data only: rows 2-9 are examples. Replace or delete before operational use.</t>
        </is>
      </c>
    </row>
    <row r="2">
      <c r="A2" s="13" t="inlineStr">
        <is>
          <t>LP-001</t>
        </is>
      </c>
      <c r="B2" s="13" t="inlineStr">
        <is>
          <t>M-100</t>
        </is>
      </c>
      <c r="C2" s="13" t="inlineStr">
        <is>
          <t>EQ-100</t>
        </is>
      </c>
      <c r="D2" s="13" t="inlineStr">
        <is>
          <t>October 2026</t>
        </is>
      </c>
      <c r="E2" s="14" t="n">
        <v>46300</v>
      </c>
      <c r="F2" s="14" t="n">
        <v>46297</v>
      </c>
      <c r="G2" s="14" t="n">
        <v>46298</v>
      </c>
      <c r="H2" s="15" t="n">
        <v>8</v>
      </c>
      <c r="I2" s="15" t="n">
        <v>12</v>
      </c>
      <c r="J2" s="13" t="inlineStr">
        <is>
          <t>Production Planner</t>
        </is>
      </c>
      <c r="K2" s="13" t="inlineStr">
        <is>
          <t>Review machine load</t>
        </is>
      </c>
      <c r="L2" s="16">
        <f>IFERROR(IF(OR($A2="",$B2="",$D2="",NOT(ISNUMBER($H2))),"",SUMIFS($H$2:$H$101,$B$2:$B$101,$B2,$D$2:$D$101,$D2)),"")</f>
        <v/>
      </c>
      <c r="M2" s="17">
        <f>IFERROR(IF(OR($L2="",NOT(ISNUMBER($I2))),"",IF($L2&gt;$I2,"Capacity Exception","Capacity OK")),"")</f>
        <v/>
      </c>
      <c r="N2" s="17">
        <f>IFERROR(IF(OR($A2="",NOT(ISNUMBER($E2)),NOT(ISNUMBER($G2))),"",IF($G2&gt;$E2,"Due-Date Exception","Due-Date OK")),"")</f>
        <v/>
      </c>
      <c r="O2" s="17">
        <f>IFERROR(IF(OR($A2="",NOT(ISNUMBER($F2)),NOT(ISNUMBER($G2))),"",IF($G2&lt;$F2,"Date Sequence Exception","Date Sequence OK")),"")</f>
        <v/>
      </c>
      <c r="P2" s="17">
        <f>IFERROR(IF(OR($M2="",$N2="",$O2=""),"",IF(OR($M2="Capacity Exception",$N2="Due-Date Exception",$O2="Date Sequence Exception"),"Reschedule Required","Planned")),"")</f>
        <v/>
      </c>
      <c r="Q2" s="17">
        <f>IFERROR(IF(OR($P2="",NOT(ISNUMBER($F2))),"",$F2+ROW()/100000),"")</f>
        <v/>
      </c>
    </row>
    <row r="3">
      <c r="A3" s="13" t="inlineStr">
        <is>
          <t>LP-002</t>
        </is>
      </c>
      <c r="B3" s="13" t="inlineStr">
        <is>
          <t>M-101</t>
        </is>
      </c>
      <c r="C3" s="13" t="inlineStr">
        <is>
          <t>EQ-101</t>
        </is>
      </c>
      <c r="D3" s="13" t="inlineStr">
        <is>
          <t>October 2026</t>
        </is>
      </c>
      <c r="E3" s="14" t="n">
        <v>46301</v>
      </c>
      <c r="F3" s="14" t="n">
        <v>46299</v>
      </c>
      <c r="G3" s="14" t="n">
        <v>46300</v>
      </c>
      <c r="H3" s="15" t="n">
        <v>14</v>
      </c>
      <c r="I3" s="15" t="n">
        <v>12</v>
      </c>
      <c r="J3" s="13" t="inlineStr">
        <is>
          <t>Shop-Floor Supervisor</t>
        </is>
      </c>
      <c r="K3" s="13" t="inlineStr">
        <is>
          <t>Review machine load</t>
        </is>
      </c>
      <c r="L3" s="16">
        <f>IFERROR(IF(OR($A3="",$B3="",$D3="",NOT(ISNUMBER($H3))),"",SUMIFS($H$2:$H$101,$B$2:$B$101,$B3,$D$2:$D$101,$D3)),"")</f>
        <v/>
      </c>
      <c r="M3" s="17">
        <f>IFERROR(IF(OR($L3="",NOT(ISNUMBER($I3))),"",IF($L3&gt;$I3,"Capacity Exception","Capacity OK")),"")</f>
        <v/>
      </c>
      <c r="N3" s="17">
        <f>IFERROR(IF(OR($A3="",NOT(ISNUMBER($E3)),NOT(ISNUMBER($G3))),"",IF($G3&gt;$E3,"Due-Date Exception","Due-Date OK")),"")</f>
        <v/>
      </c>
      <c r="O3" s="17">
        <f>IFERROR(IF(OR($A3="",NOT(ISNUMBER($F3)),NOT(ISNUMBER($G3))),"",IF($G3&lt;$F3,"Date Sequence Exception","Date Sequence OK")),"")</f>
        <v/>
      </c>
      <c r="P3" s="17">
        <f>IFERROR(IF(OR($M3="",$N3="",$O3=""),"",IF(OR($M3="Capacity Exception",$N3="Due-Date Exception",$O3="Date Sequence Exception"),"Reschedule Required","Planned")),"")</f>
        <v/>
      </c>
      <c r="Q3" s="17">
        <f>IFERROR(IF(OR($P3="",NOT(ISNUMBER($F3))),"",$F3+ROW()/100000),"")</f>
        <v/>
      </c>
    </row>
    <row r="4">
      <c r="A4" s="13" t="inlineStr">
        <is>
          <t>LP-003</t>
        </is>
      </c>
      <c r="B4" s="13" t="inlineStr">
        <is>
          <t>M-102</t>
        </is>
      </c>
      <c r="C4" s="13" t="inlineStr">
        <is>
          <t>EQ-102</t>
        </is>
      </c>
      <c r="D4" s="13" t="inlineStr">
        <is>
          <t>October 2026</t>
        </is>
      </c>
      <c r="E4" s="14" t="n">
        <v>46299</v>
      </c>
      <c r="F4" s="14" t="n">
        <v>46298</v>
      </c>
      <c r="G4" s="14" t="n">
        <v>46300</v>
      </c>
      <c r="H4" s="15" t="n">
        <v>6</v>
      </c>
      <c r="I4" s="15" t="n">
        <v>8</v>
      </c>
      <c r="J4" s="13" t="inlineStr">
        <is>
          <t>Production Planner</t>
        </is>
      </c>
      <c r="K4" s="13" t="inlineStr">
        <is>
          <t>Review required date</t>
        </is>
      </c>
      <c r="L4" s="16">
        <f>IFERROR(IF(OR($A4="",$B4="",$D4="",NOT(ISNUMBER($H4))),"",SUMIFS($H$2:$H$101,$B$2:$B$101,$B4,$D$2:$D$101,$D4)),"")</f>
        <v/>
      </c>
      <c r="M4" s="17">
        <f>IFERROR(IF(OR($L4="",NOT(ISNUMBER($I4))),"",IF($L4&gt;$I4,"Capacity Exception","Capacity OK")),"")</f>
        <v/>
      </c>
      <c r="N4" s="17">
        <f>IFERROR(IF(OR($A4="",NOT(ISNUMBER($E4)),NOT(ISNUMBER($G4))),"",IF($G4&gt;$E4,"Due-Date Exception","Due-Date OK")),"")</f>
        <v/>
      </c>
      <c r="O4" s="17">
        <f>IFERROR(IF(OR($A4="",NOT(ISNUMBER($F4)),NOT(ISNUMBER($G4))),"",IF($G4&lt;$F4,"Date Sequence Exception","Date Sequence OK")),"")</f>
        <v/>
      </c>
      <c r="P4" s="17">
        <f>IFERROR(IF(OR($M4="",$N4="",$O4=""),"",IF(OR($M4="Capacity Exception",$N4="Due-Date Exception",$O4="Date Sequence Exception"),"Reschedule Required","Planned")),"")</f>
        <v/>
      </c>
      <c r="Q4" s="17">
        <f>IFERROR(IF(OR($P4="",NOT(ISNUMBER($F4))),"",$F4+ROW()/100000),"")</f>
        <v/>
      </c>
    </row>
    <row r="5">
      <c r="A5" s="13" t="inlineStr">
        <is>
          <t>LP-004</t>
        </is>
      </c>
      <c r="B5" s="13" t="inlineStr">
        <is>
          <t>M-103</t>
        </is>
      </c>
      <c r="C5" s="13" t="inlineStr">
        <is>
          <t>EQ-103</t>
        </is>
      </c>
      <c r="D5" s="13" t="inlineStr">
        <is>
          <t>October 2026</t>
        </is>
      </c>
      <c r="E5" s="14" t="n">
        <v>46304</v>
      </c>
      <c r="F5" s="14" t="n">
        <v>46303</v>
      </c>
      <c r="G5" s="14" t="n">
        <v>46302</v>
      </c>
      <c r="H5" s="15" t="n">
        <v>4</v>
      </c>
      <c r="I5" s="15" t="n">
        <v>8</v>
      </c>
      <c r="J5" s="13" t="inlineStr">
        <is>
          <t>Shop-Floor Supervisor</t>
        </is>
      </c>
      <c r="K5" s="13" t="inlineStr">
        <is>
          <t>Correct planned dates</t>
        </is>
      </c>
      <c r="L5" s="16">
        <f>IFERROR(IF(OR($A5="",$B5="",$D5="",NOT(ISNUMBER($H5))),"",SUMIFS($H$2:$H$101,$B$2:$B$101,$B5,$D$2:$D$101,$D5)),"")</f>
        <v/>
      </c>
      <c r="M5" s="17">
        <f>IFERROR(IF(OR($L5="",NOT(ISNUMBER($I5))),"",IF($L5&gt;$I5,"Capacity Exception","Capacity OK")),"")</f>
        <v/>
      </c>
      <c r="N5" s="17">
        <f>IFERROR(IF(OR($A5="",NOT(ISNUMBER($E5)),NOT(ISNUMBER($G5))),"",IF($G5&gt;$E5,"Due-Date Exception","Due-Date OK")),"")</f>
        <v/>
      </c>
      <c r="O5" s="17">
        <f>IFERROR(IF(OR($A5="",NOT(ISNUMBER($F5)),NOT(ISNUMBER($G5))),"",IF($G5&lt;$F5,"Date Sequence Exception","Date Sequence OK")),"")</f>
        <v/>
      </c>
      <c r="P5" s="17">
        <f>IFERROR(IF(OR($M5="",$N5="",$O5=""),"",IF(OR($M5="Capacity Exception",$N5="Due-Date Exception",$O5="Date Sequence Exception"),"Reschedule Required","Planned")),"")</f>
        <v/>
      </c>
      <c r="Q5" s="17">
        <f>IFERROR(IF(OR($P5="",NOT(ISNUMBER($F5))),"",$F5+ROW()/100000),"")</f>
        <v/>
      </c>
    </row>
    <row r="6">
      <c r="A6" s="13" t="inlineStr">
        <is>
          <t>LP-005</t>
        </is>
      </c>
      <c r="B6" s="13" t="inlineStr">
        <is>
          <t>M-104</t>
        </is>
      </c>
      <c r="C6" s="13" t="inlineStr">
        <is>
          <t>EQ-104</t>
        </is>
      </c>
      <c r="D6" s="13" t="inlineStr">
        <is>
          <t>October 2026</t>
        </is>
      </c>
      <c r="E6" s="14" t="n">
        <v>46303</v>
      </c>
      <c r="F6" s="14" t="n">
        <v>46301</v>
      </c>
      <c r="G6" s="14" t="n">
        <v>46301</v>
      </c>
      <c r="H6" s="15" t="n">
        <v>5</v>
      </c>
      <c r="I6" s="15" t="n">
        <v>10</v>
      </c>
      <c r="J6" s="13" t="inlineStr">
        <is>
          <t>Materials Team</t>
        </is>
      </c>
      <c r="K6" s="13" t="inlineStr">
        <is>
          <t>Review machine load</t>
        </is>
      </c>
      <c r="L6" s="16">
        <f>IFERROR(IF(OR($A6="",$B6="",$D6="",NOT(ISNUMBER($H6))),"",SUMIFS($H$2:$H$101,$B$2:$B$101,$B6,$D$2:$D$101,$D6)),"")</f>
        <v/>
      </c>
      <c r="M6" s="17">
        <f>IFERROR(IF(OR($L6="",NOT(ISNUMBER($I6))),"",IF($L6&gt;$I6,"Capacity Exception","Capacity OK")),"")</f>
        <v/>
      </c>
      <c r="N6" s="17">
        <f>IFERROR(IF(OR($A6="",NOT(ISNUMBER($E6)),NOT(ISNUMBER($G6))),"",IF($G6&gt;$E6,"Due-Date Exception","Due-Date OK")),"")</f>
        <v/>
      </c>
      <c r="O6" s="17">
        <f>IFERROR(IF(OR($A6="",NOT(ISNUMBER($F6)),NOT(ISNUMBER($G6))),"",IF($G6&lt;$F6,"Date Sequence Exception","Date Sequence OK")),"")</f>
        <v/>
      </c>
      <c r="P6" s="17">
        <f>IFERROR(IF(OR($M6="",$N6="",$O6=""),"",IF(OR($M6="Capacity Exception",$N6="Due-Date Exception",$O6="Date Sequence Exception"),"Reschedule Required","Planned")),"")</f>
        <v/>
      </c>
      <c r="Q6" s="17">
        <f>IFERROR(IF(OR($P6="",NOT(ISNUMBER($F6))),"",$F6+ROW()/100000),"")</f>
        <v/>
      </c>
    </row>
    <row r="7">
      <c r="A7" s="13" t="inlineStr">
        <is>
          <t>LP-006</t>
        </is>
      </c>
      <c r="B7" s="13" t="inlineStr">
        <is>
          <t>M-104</t>
        </is>
      </c>
      <c r="C7" s="13" t="inlineStr">
        <is>
          <t>EQ-104</t>
        </is>
      </c>
      <c r="D7" s="13" t="inlineStr">
        <is>
          <t>October 2026</t>
        </is>
      </c>
      <c r="E7" s="14" t="n">
        <v>46305</v>
      </c>
      <c r="F7" s="14" t="n">
        <v>46302</v>
      </c>
      <c r="G7" s="14" t="n">
        <v>46303</v>
      </c>
      <c r="H7" s="15" t="n">
        <v>7</v>
      </c>
      <c r="I7" s="15" t="n">
        <v>10</v>
      </c>
      <c r="J7" s="13" t="inlineStr">
        <is>
          <t>Materials Team</t>
        </is>
      </c>
      <c r="K7" s="13" t="inlineStr">
        <is>
          <t>Review machine load</t>
        </is>
      </c>
      <c r="L7" s="16">
        <f>IFERROR(IF(OR($A7="",$B7="",$D7="",NOT(ISNUMBER($H7))),"",SUMIFS($H$2:$H$101,$B$2:$B$101,$B7,$D$2:$D$101,$D7)),"")</f>
        <v/>
      </c>
      <c r="M7" s="17">
        <f>IFERROR(IF(OR($L7="",NOT(ISNUMBER($I7))),"",IF($L7&gt;$I7,"Capacity Exception","Capacity OK")),"")</f>
        <v/>
      </c>
      <c r="N7" s="17">
        <f>IFERROR(IF(OR($A7="",NOT(ISNUMBER($E7)),NOT(ISNUMBER($G7))),"",IF($G7&gt;$E7,"Due-Date Exception","Due-Date OK")),"")</f>
        <v/>
      </c>
      <c r="O7" s="17">
        <f>IFERROR(IF(OR($A7="",NOT(ISNUMBER($F7)),NOT(ISNUMBER($G7))),"",IF($G7&lt;$F7,"Date Sequence Exception","Date Sequence OK")),"")</f>
        <v/>
      </c>
      <c r="P7" s="17">
        <f>IFERROR(IF(OR($M7="",$N7="",$O7=""),"",IF(OR($M7="Capacity Exception",$N7="Due-Date Exception",$O7="Date Sequence Exception"),"Reschedule Required","Planned")),"")</f>
        <v/>
      </c>
      <c r="Q7" s="17">
        <f>IFERROR(IF(OR($P7="",NOT(ISNUMBER($F7))),"",$F7+ROW()/100000),"")</f>
        <v/>
      </c>
    </row>
    <row r="8">
      <c r="A8" s="13" t="inlineStr">
        <is>
          <t>LP-007</t>
        </is>
      </c>
      <c r="B8" s="13" t="inlineStr">
        <is>
          <t>M-105</t>
        </is>
      </c>
      <c r="C8" s="13" t="inlineStr">
        <is>
          <t>EQ-105</t>
        </is>
      </c>
      <c r="D8" s="13" t="inlineStr">
        <is>
          <t>October 2026</t>
        </is>
      </c>
      <c r="E8" s="14" t="n">
        <v>46307</v>
      </c>
      <c r="F8" s="14" t="n">
        <v>46305</v>
      </c>
      <c r="G8" s="14" t="n">
        <v>46306</v>
      </c>
      <c r="H8" s="15" t="n">
        <v>6</v>
      </c>
      <c r="I8" s="15" t="n">
        <v>8</v>
      </c>
      <c r="J8" s="13" t="inlineStr">
        <is>
          <t>Production Planner</t>
        </is>
      </c>
      <c r="K8" s="13" t="inlineStr">
        <is>
          <t>Confirm planned load</t>
        </is>
      </c>
      <c r="L8" s="16">
        <f>IFERROR(IF(OR($A8="",$B8="",$D8="",NOT(ISNUMBER($H8))),"",SUMIFS($H$2:$H$101,$B$2:$B$101,$B8,$D$2:$D$101,$D8)),"")</f>
        <v/>
      </c>
      <c r="M8" s="17">
        <f>IFERROR(IF(OR($L8="",NOT(ISNUMBER($I8))),"",IF($L8&gt;$I8,"Capacity Exception","Capacity OK")),"")</f>
        <v/>
      </c>
      <c r="N8" s="17">
        <f>IFERROR(IF(OR($A8="",NOT(ISNUMBER($E8)),NOT(ISNUMBER($G8))),"",IF($G8&gt;$E8,"Due-Date Exception","Due-Date OK")),"")</f>
        <v/>
      </c>
      <c r="O8" s="17">
        <f>IFERROR(IF(OR($A8="",NOT(ISNUMBER($F8)),NOT(ISNUMBER($G8))),"",IF($G8&lt;$F8,"Date Sequence Exception","Date Sequence OK")),"")</f>
        <v/>
      </c>
      <c r="P8" s="17">
        <f>IFERROR(IF(OR($M8="",$N8="",$O8=""),"",IF(OR($M8="Capacity Exception",$N8="Due-Date Exception",$O8="Date Sequence Exception"),"Reschedule Required","Planned")),"")</f>
        <v/>
      </c>
      <c r="Q8" s="17">
        <f>IFERROR(IF(OR($P8="",NOT(ISNUMBER($F8))),"",$F8+ROW()/100000),"")</f>
        <v/>
      </c>
    </row>
    <row r="9">
      <c r="A9" s="13" t="inlineStr">
        <is>
          <t>LP-008</t>
        </is>
      </c>
      <c r="B9" s="13" t="inlineStr">
        <is>
          <t>M-106</t>
        </is>
      </c>
      <c r="C9" s="13" t="inlineStr">
        <is>
          <t>EQ-106</t>
        </is>
      </c>
      <c r="D9" s="13" t="inlineStr">
        <is>
          <t>October 2026</t>
        </is>
      </c>
      <c r="E9" s="14" t="n">
        <v>46309</v>
      </c>
      <c r="F9" s="14" t="n">
        <v>46307</v>
      </c>
      <c r="G9" s="14" t="n">
        <v>46308</v>
      </c>
      <c r="H9" s="15" t="n">
        <v>4</v>
      </c>
      <c r="I9" s="15" t="n">
        <v>8</v>
      </c>
      <c r="J9" s="13" t="inlineStr">
        <is>
          <t>Quality Coordinator</t>
        </is>
      </c>
      <c r="K9" s="13" t="inlineStr">
        <is>
          <t>Confirm planned load</t>
        </is>
      </c>
      <c r="L9" s="16">
        <f>IFERROR(IF(OR($A9="",$B9="",$D9="",NOT(ISNUMBER($H9))),"",SUMIFS($H$2:$H$101,$B$2:$B$101,$B9,$D$2:$D$101,$D9)),"")</f>
        <v/>
      </c>
      <c r="M9" s="17">
        <f>IFERROR(IF(OR($L9="",NOT(ISNUMBER($I9))),"",IF($L9&gt;$I9,"Capacity Exception","Capacity OK")),"")</f>
        <v/>
      </c>
      <c r="N9" s="17">
        <f>IFERROR(IF(OR($A9="",NOT(ISNUMBER($E9)),NOT(ISNUMBER($G9))),"",IF($G9&gt;$E9,"Due-Date Exception","Due-Date OK")),"")</f>
        <v/>
      </c>
      <c r="O9" s="17">
        <f>IFERROR(IF(OR($A9="",NOT(ISNUMBER($F9)),NOT(ISNUMBER($G9))),"",IF($G9&lt;$F9,"Date Sequence Exception","Date Sequence OK")),"")</f>
        <v/>
      </c>
      <c r="P9" s="17">
        <f>IFERROR(IF(OR($M9="",$N9="",$O9=""),"",IF(OR($M9="Capacity Exception",$N9="Due-Date Exception",$O9="Date Sequence Exception"),"Reschedule Required","Planned")),"")</f>
        <v/>
      </c>
      <c r="Q9" s="17">
        <f>IFERROR(IF(OR($P9="",NOT(ISNUMBER($F9))),"",$F9+ROW()/100000),"")</f>
        <v/>
      </c>
    </row>
    <row r="10">
      <c r="A10" s="13" t="n"/>
      <c r="B10" s="13" t="n"/>
      <c r="C10" s="13" t="n"/>
      <c r="D10" s="13" t="n"/>
      <c r="E10" s="14" t="n"/>
      <c r="F10" s="14" t="n"/>
      <c r="G10" s="14" t="n"/>
      <c r="H10" s="15" t="n"/>
      <c r="I10" s="15" t="n"/>
      <c r="J10" s="13" t="n"/>
      <c r="K10" s="13" t="n"/>
      <c r="L10" s="16">
        <f>IFERROR(IF(OR($A10="",$B10="",$D10="",NOT(ISNUMBER($H10))),"",SUMIFS($H$2:$H$101,$B$2:$B$101,$B10,$D$2:$D$101,$D10)),"")</f>
        <v/>
      </c>
      <c r="M10" s="17">
        <f>IFERROR(IF(OR($L10="",NOT(ISNUMBER($I10))),"",IF($L10&gt;$I10,"Capacity Exception","Capacity OK")),"")</f>
        <v/>
      </c>
      <c r="N10" s="17">
        <f>IFERROR(IF(OR($A10="",NOT(ISNUMBER($E10)),NOT(ISNUMBER($G10))),"",IF($G10&gt;$E10,"Due-Date Exception","Due-Date OK")),"")</f>
        <v/>
      </c>
      <c r="O10" s="17">
        <f>IFERROR(IF(OR($A10="",NOT(ISNUMBER($F10)),NOT(ISNUMBER($G10))),"",IF($G10&lt;$F10,"Date Sequence Exception","Date Sequence OK")),"")</f>
        <v/>
      </c>
      <c r="P10" s="17">
        <f>IFERROR(IF(OR($M10="",$N10="",$O10=""),"",IF(OR($M10="Capacity Exception",$N10="Due-Date Exception",$O10="Date Sequence Exception"),"Reschedule Required","Planned")),"")</f>
        <v/>
      </c>
      <c r="Q10" s="17">
        <f>IFERROR(IF(OR($P10="",NOT(ISNUMBER($F10))),"",$F10+ROW()/100000),"")</f>
        <v/>
      </c>
    </row>
    <row r="11">
      <c r="A11" s="13" t="n"/>
      <c r="B11" s="13" t="n"/>
      <c r="C11" s="13" t="n"/>
      <c r="D11" s="13" t="n"/>
      <c r="E11" s="14" t="n"/>
      <c r="F11" s="14" t="n"/>
      <c r="G11" s="14" t="n"/>
      <c r="H11" s="15" t="n"/>
      <c r="I11" s="15" t="n"/>
      <c r="J11" s="13" t="n"/>
      <c r="K11" s="13" t="n"/>
      <c r="L11" s="16">
        <f>IFERROR(IF(OR($A11="",$B11="",$D11="",NOT(ISNUMBER($H11))),"",SUMIFS($H$2:$H$101,$B$2:$B$101,$B11,$D$2:$D$101,$D11)),"")</f>
        <v/>
      </c>
      <c r="M11" s="17">
        <f>IFERROR(IF(OR($L11="",NOT(ISNUMBER($I11))),"",IF($L11&gt;$I11,"Capacity Exception","Capacity OK")),"")</f>
        <v/>
      </c>
      <c r="N11" s="17">
        <f>IFERROR(IF(OR($A11="",NOT(ISNUMBER($E11)),NOT(ISNUMBER($G11))),"",IF($G11&gt;$E11,"Due-Date Exception","Due-Date OK")),"")</f>
        <v/>
      </c>
      <c r="O11" s="17">
        <f>IFERROR(IF(OR($A11="",NOT(ISNUMBER($F11)),NOT(ISNUMBER($G11))),"",IF($G11&lt;$F11,"Date Sequence Exception","Date Sequence OK")),"")</f>
        <v/>
      </c>
      <c r="P11" s="17">
        <f>IFERROR(IF(OR($M11="",$N11="",$O11=""),"",IF(OR($M11="Capacity Exception",$N11="Due-Date Exception",$O11="Date Sequence Exception"),"Reschedule Required","Planned")),"")</f>
        <v/>
      </c>
      <c r="Q11" s="17">
        <f>IFERROR(IF(OR($P11="",NOT(ISNUMBER($F11))),"",$F11+ROW()/100000),"")</f>
        <v/>
      </c>
    </row>
    <row r="12">
      <c r="A12" s="13" t="n"/>
      <c r="B12" s="13" t="n"/>
      <c r="C12" s="13" t="n"/>
      <c r="D12" s="13" t="n"/>
      <c r="E12" s="14" t="n"/>
      <c r="F12" s="14" t="n"/>
      <c r="G12" s="14" t="n"/>
      <c r="H12" s="15" t="n"/>
      <c r="I12" s="15" t="n"/>
      <c r="J12" s="13" t="n"/>
      <c r="K12" s="13" t="n"/>
      <c r="L12" s="16">
        <f>IFERROR(IF(OR($A12="",$B12="",$D12="",NOT(ISNUMBER($H12))),"",SUMIFS($H$2:$H$101,$B$2:$B$101,$B12,$D$2:$D$101,$D12)),"")</f>
        <v/>
      </c>
      <c r="M12" s="17">
        <f>IFERROR(IF(OR($L12="",NOT(ISNUMBER($I12))),"",IF($L12&gt;$I12,"Capacity Exception","Capacity OK")),"")</f>
        <v/>
      </c>
      <c r="N12" s="17">
        <f>IFERROR(IF(OR($A12="",NOT(ISNUMBER($E12)),NOT(ISNUMBER($G12))),"",IF($G12&gt;$E12,"Due-Date Exception","Due-Date OK")),"")</f>
        <v/>
      </c>
      <c r="O12" s="17">
        <f>IFERROR(IF(OR($A12="",NOT(ISNUMBER($F12)),NOT(ISNUMBER($G12))),"",IF($G12&lt;$F12,"Date Sequence Exception","Date Sequence OK")),"")</f>
        <v/>
      </c>
      <c r="P12" s="17">
        <f>IFERROR(IF(OR($M12="",$N12="",$O12=""),"",IF(OR($M12="Capacity Exception",$N12="Due-Date Exception",$O12="Date Sequence Exception"),"Reschedule Required","Planned")),"")</f>
        <v/>
      </c>
      <c r="Q12" s="17">
        <f>IFERROR(IF(OR($P12="",NOT(ISNUMBER($F12))),"",$F12+ROW()/100000),"")</f>
        <v/>
      </c>
    </row>
    <row r="13">
      <c r="A13" s="13" t="n"/>
      <c r="B13" s="13" t="n"/>
      <c r="C13" s="13" t="n"/>
      <c r="D13" s="13" t="n"/>
      <c r="E13" s="14" t="n"/>
      <c r="F13" s="14" t="n"/>
      <c r="G13" s="14" t="n"/>
      <c r="H13" s="15" t="n"/>
      <c r="I13" s="15" t="n"/>
      <c r="J13" s="13" t="n"/>
      <c r="K13" s="13" t="n"/>
      <c r="L13" s="16">
        <f>IFERROR(IF(OR($A13="",$B13="",$D13="",NOT(ISNUMBER($H13))),"",SUMIFS($H$2:$H$101,$B$2:$B$101,$B13,$D$2:$D$101,$D13)),"")</f>
        <v/>
      </c>
      <c r="M13" s="17">
        <f>IFERROR(IF(OR($L13="",NOT(ISNUMBER($I13))),"",IF($L13&gt;$I13,"Capacity Exception","Capacity OK")),"")</f>
        <v/>
      </c>
      <c r="N13" s="17">
        <f>IFERROR(IF(OR($A13="",NOT(ISNUMBER($E13)),NOT(ISNUMBER($G13))),"",IF($G13&gt;$E13,"Due-Date Exception","Due-Date OK")),"")</f>
        <v/>
      </c>
      <c r="O13" s="17">
        <f>IFERROR(IF(OR($A13="",NOT(ISNUMBER($F13)),NOT(ISNUMBER($G13))),"",IF($G13&lt;$F13,"Date Sequence Exception","Date Sequence OK")),"")</f>
        <v/>
      </c>
      <c r="P13" s="17">
        <f>IFERROR(IF(OR($M13="",$N13="",$O13=""),"",IF(OR($M13="Capacity Exception",$N13="Due-Date Exception",$O13="Date Sequence Exception"),"Reschedule Required","Planned")),"")</f>
        <v/>
      </c>
      <c r="Q13" s="17">
        <f>IFERROR(IF(OR($P13="",NOT(ISNUMBER($F13))),"",$F13+ROW()/100000),"")</f>
        <v/>
      </c>
    </row>
    <row r="14">
      <c r="A14" s="13" t="n"/>
      <c r="B14" s="13" t="n"/>
      <c r="C14" s="13" t="n"/>
      <c r="D14" s="13" t="n"/>
      <c r="E14" s="14" t="n"/>
      <c r="F14" s="14" t="n"/>
      <c r="G14" s="14" t="n"/>
      <c r="H14" s="15" t="n"/>
      <c r="I14" s="15" t="n"/>
      <c r="J14" s="13" t="n"/>
      <c r="K14" s="13" t="n"/>
      <c r="L14" s="16">
        <f>IFERROR(IF(OR($A14="",$B14="",$D14="",NOT(ISNUMBER($H14))),"",SUMIFS($H$2:$H$101,$B$2:$B$101,$B14,$D$2:$D$101,$D14)),"")</f>
        <v/>
      </c>
      <c r="M14" s="17">
        <f>IFERROR(IF(OR($L14="",NOT(ISNUMBER($I14))),"",IF($L14&gt;$I14,"Capacity Exception","Capacity OK")),"")</f>
        <v/>
      </c>
      <c r="N14" s="17">
        <f>IFERROR(IF(OR($A14="",NOT(ISNUMBER($E14)),NOT(ISNUMBER($G14))),"",IF($G14&gt;$E14,"Due-Date Exception","Due-Date OK")),"")</f>
        <v/>
      </c>
      <c r="O14" s="17">
        <f>IFERROR(IF(OR($A14="",NOT(ISNUMBER($F14)),NOT(ISNUMBER($G14))),"",IF($G14&lt;$F14,"Date Sequence Exception","Date Sequence OK")),"")</f>
        <v/>
      </c>
      <c r="P14" s="17">
        <f>IFERROR(IF(OR($M14="",$N14="",$O14=""),"",IF(OR($M14="Capacity Exception",$N14="Due-Date Exception",$O14="Date Sequence Exception"),"Reschedule Required","Planned")),"")</f>
        <v/>
      </c>
      <c r="Q14" s="17">
        <f>IFERROR(IF(OR($P14="",NOT(ISNUMBER($F14))),"",$F14+ROW()/100000),"")</f>
        <v/>
      </c>
    </row>
    <row r="15">
      <c r="A15" s="13" t="n"/>
      <c r="B15" s="13" t="n"/>
      <c r="C15" s="13" t="n"/>
      <c r="D15" s="13" t="n"/>
      <c r="E15" s="14" t="n"/>
      <c r="F15" s="14" t="n"/>
      <c r="G15" s="14" t="n"/>
      <c r="H15" s="15" t="n"/>
      <c r="I15" s="15" t="n"/>
      <c r="J15" s="13" t="n"/>
      <c r="K15" s="13" t="n"/>
      <c r="L15" s="16">
        <f>IFERROR(IF(OR($A15="",$B15="",$D15="",NOT(ISNUMBER($H15))),"",SUMIFS($H$2:$H$101,$B$2:$B$101,$B15,$D$2:$D$101,$D15)),"")</f>
        <v/>
      </c>
      <c r="M15" s="17">
        <f>IFERROR(IF(OR($L15="",NOT(ISNUMBER($I15))),"",IF($L15&gt;$I15,"Capacity Exception","Capacity OK")),"")</f>
        <v/>
      </c>
      <c r="N15" s="17">
        <f>IFERROR(IF(OR($A15="",NOT(ISNUMBER($E15)),NOT(ISNUMBER($G15))),"",IF($G15&gt;$E15,"Due-Date Exception","Due-Date OK")),"")</f>
        <v/>
      </c>
      <c r="O15" s="17">
        <f>IFERROR(IF(OR($A15="",NOT(ISNUMBER($F15)),NOT(ISNUMBER($G15))),"",IF($G15&lt;$F15,"Date Sequence Exception","Date Sequence OK")),"")</f>
        <v/>
      </c>
      <c r="P15" s="17">
        <f>IFERROR(IF(OR($M15="",$N15="",$O15=""),"",IF(OR($M15="Capacity Exception",$N15="Due-Date Exception",$O15="Date Sequence Exception"),"Reschedule Required","Planned")),"")</f>
        <v/>
      </c>
      <c r="Q15" s="17">
        <f>IFERROR(IF(OR($P15="",NOT(ISNUMBER($F15))),"",$F15+ROW()/100000),"")</f>
        <v/>
      </c>
    </row>
    <row r="16">
      <c r="A16" s="13" t="n"/>
      <c r="B16" s="13" t="n"/>
      <c r="C16" s="13" t="n"/>
      <c r="D16" s="13" t="n"/>
      <c r="E16" s="14" t="n"/>
      <c r="F16" s="14" t="n"/>
      <c r="G16" s="14" t="n"/>
      <c r="H16" s="15" t="n"/>
      <c r="I16" s="15" t="n"/>
      <c r="J16" s="13" t="n"/>
      <c r="K16" s="13" t="n"/>
      <c r="L16" s="16">
        <f>IFERROR(IF(OR($A16="",$B16="",$D16="",NOT(ISNUMBER($H16))),"",SUMIFS($H$2:$H$101,$B$2:$B$101,$B16,$D$2:$D$101,$D16)),"")</f>
        <v/>
      </c>
      <c r="M16" s="17">
        <f>IFERROR(IF(OR($L16="",NOT(ISNUMBER($I16))),"",IF($L16&gt;$I16,"Capacity Exception","Capacity OK")),"")</f>
        <v/>
      </c>
      <c r="N16" s="17">
        <f>IFERROR(IF(OR($A16="",NOT(ISNUMBER($E16)),NOT(ISNUMBER($G16))),"",IF($G16&gt;$E16,"Due-Date Exception","Due-Date OK")),"")</f>
        <v/>
      </c>
      <c r="O16" s="17">
        <f>IFERROR(IF(OR($A16="",NOT(ISNUMBER($F16)),NOT(ISNUMBER($G16))),"",IF($G16&lt;$F16,"Date Sequence Exception","Date Sequence OK")),"")</f>
        <v/>
      </c>
      <c r="P16" s="17">
        <f>IFERROR(IF(OR($M16="",$N16="",$O16=""),"",IF(OR($M16="Capacity Exception",$N16="Due-Date Exception",$O16="Date Sequence Exception"),"Reschedule Required","Planned")),"")</f>
        <v/>
      </c>
      <c r="Q16" s="17">
        <f>IFERROR(IF(OR($P16="",NOT(ISNUMBER($F16))),"",$F16+ROW()/100000),"")</f>
        <v/>
      </c>
    </row>
    <row r="17">
      <c r="A17" s="13" t="n"/>
      <c r="B17" s="13" t="n"/>
      <c r="C17" s="13" t="n"/>
      <c r="D17" s="13" t="n"/>
      <c r="E17" s="14" t="n"/>
      <c r="F17" s="14" t="n"/>
      <c r="G17" s="14" t="n"/>
      <c r="H17" s="15" t="n"/>
      <c r="I17" s="15" t="n"/>
      <c r="J17" s="13" t="n"/>
      <c r="K17" s="13" t="n"/>
      <c r="L17" s="16">
        <f>IFERROR(IF(OR($A17="",$B17="",$D17="",NOT(ISNUMBER($H17))),"",SUMIFS($H$2:$H$101,$B$2:$B$101,$B17,$D$2:$D$101,$D17)),"")</f>
        <v/>
      </c>
      <c r="M17" s="17">
        <f>IFERROR(IF(OR($L17="",NOT(ISNUMBER($I17))),"",IF($L17&gt;$I17,"Capacity Exception","Capacity OK")),"")</f>
        <v/>
      </c>
      <c r="N17" s="17">
        <f>IFERROR(IF(OR($A17="",NOT(ISNUMBER($E17)),NOT(ISNUMBER($G17))),"",IF($G17&gt;$E17,"Due-Date Exception","Due-Date OK")),"")</f>
        <v/>
      </c>
      <c r="O17" s="17">
        <f>IFERROR(IF(OR($A17="",NOT(ISNUMBER($F17)),NOT(ISNUMBER($G17))),"",IF($G17&lt;$F17,"Date Sequence Exception","Date Sequence OK")),"")</f>
        <v/>
      </c>
      <c r="P17" s="17">
        <f>IFERROR(IF(OR($M17="",$N17="",$O17=""),"",IF(OR($M17="Capacity Exception",$N17="Due-Date Exception",$O17="Date Sequence Exception"),"Reschedule Required","Planned")),"")</f>
        <v/>
      </c>
      <c r="Q17" s="17">
        <f>IFERROR(IF(OR($P17="",NOT(ISNUMBER($F17))),"",$F17+ROW()/100000),"")</f>
        <v/>
      </c>
    </row>
    <row r="18">
      <c r="A18" s="13" t="n"/>
      <c r="B18" s="13" t="n"/>
      <c r="C18" s="13" t="n"/>
      <c r="D18" s="13" t="n"/>
      <c r="E18" s="14" t="n"/>
      <c r="F18" s="14" t="n"/>
      <c r="G18" s="14" t="n"/>
      <c r="H18" s="15" t="n"/>
      <c r="I18" s="15" t="n"/>
      <c r="J18" s="13" t="n"/>
      <c r="K18" s="13" t="n"/>
      <c r="L18" s="16">
        <f>IFERROR(IF(OR($A18="",$B18="",$D18="",NOT(ISNUMBER($H18))),"",SUMIFS($H$2:$H$101,$B$2:$B$101,$B18,$D$2:$D$101,$D18)),"")</f>
        <v/>
      </c>
      <c r="M18" s="17">
        <f>IFERROR(IF(OR($L18="",NOT(ISNUMBER($I18))),"",IF($L18&gt;$I18,"Capacity Exception","Capacity OK")),"")</f>
        <v/>
      </c>
      <c r="N18" s="17">
        <f>IFERROR(IF(OR($A18="",NOT(ISNUMBER($E18)),NOT(ISNUMBER($G18))),"",IF($G18&gt;$E18,"Due-Date Exception","Due-Date OK")),"")</f>
        <v/>
      </c>
      <c r="O18" s="17">
        <f>IFERROR(IF(OR($A18="",NOT(ISNUMBER($F18)),NOT(ISNUMBER($G18))),"",IF($G18&lt;$F18,"Date Sequence Exception","Date Sequence OK")),"")</f>
        <v/>
      </c>
      <c r="P18" s="17">
        <f>IFERROR(IF(OR($M18="",$N18="",$O18=""),"",IF(OR($M18="Capacity Exception",$N18="Due-Date Exception",$O18="Date Sequence Exception"),"Reschedule Required","Planned")),"")</f>
        <v/>
      </c>
      <c r="Q18" s="17">
        <f>IFERROR(IF(OR($P18="",NOT(ISNUMBER($F18))),"",$F18+ROW()/100000),"")</f>
        <v/>
      </c>
    </row>
    <row r="19">
      <c r="A19" s="13" t="n"/>
      <c r="B19" s="13" t="n"/>
      <c r="C19" s="13" t="n"/>
      <c r="D19" s="13" t="n"/>
      <c r="E19" s="14" t="n"/>
      <c r="F19" s="14" t="n"/>
      <c r="G19" s="14" t="n"/>
      <c r="H19" s="15" t="n"/>
      <c r="I19" s="15" t="n"/>
      <c r="J19" s="13" t="n"/>
      <c r="K19" s="13" t="n"/>
      <c r="L19" s="16">
        <f>IFERROR(IF(OR($A19="",$B19="",$D19="",NOT(ISNUMBER($H19))),"",SUMIFS($H$2:$H$101,$B$2:$B$101,$B19,$D$2:$D$101,$D19)),"")</f>
        <v/>
      </c>
      <c r="M19" s="17">
        <f>IFERROR(IF(OR($L19="",NOT(ISNUMBER($I19))),"",IF($L19&gt;$I19,"Capacity Exception","Capacity OK")),"")</f>
        <v/>
      </c>
      <c r="N19" s="17">
        <f>IFERROR(IF(OR($A19="",NOT(ISNUMBER($E19)),NOT(ISNUMBER($G19))),"",IF($G19&gt;$E19,"Due-Date Exception","Due-Date OK")),"")</f>
        <v/>
      </c>
      <c r="O19" s="17">
        <f>IFERROR(IF(OR($A19="",NOT(ISNUMBER($F19)),NOT(ISNUMBER($G19))),"",IF($G19&lt;$F19,"Date Sequence Exception","Date Sequence OK")),"")</f>
        <v/>
      </c>
      <c r="P19" s="17">
        <f>IFERROR(IF(OR($M19="",$N19="",$O19=""),"",IF(OR($M19="Capacity Exception",$N19="Due-Date Exception",$O19="Date Sequence Exception"),"Reschedule Required","Planned")),"")</f>
        <v/>
      </c>
      <c r="Q19" s="17">
        <f>IFERROR(IF(OR($P19="",NOT(ISNUMBER($F19))),"",$F19+ROW()/100000),"")</f>
        <v/>
      </c>
    </row>
    <row r="20">
      <c r="A20" s="13" t="n"/>
      <c r="B20" s="13" t="n"/>
      <c r="C20" s="13" t="n"/>
      <c r="D20" s="13" t="n"/>
      <c r="E20" s="14" t="n"/>
      <c r="F20" s="14" t="n"/>
      <c r="G20" s="14" t="n"/>
      <c r="H20" s="15" t="n"/>
      <c r="I20" s="15" t="n"/>
      <c r="J20" s="13" t="n"/>
      <c r="K20" s="13" t="n"/>
      <c r="L20" s="16">
        <f>IFERROR(IF(OR($A20="",$B20="",$D20="",NOT(ISNUMBER($H20))),"",SUMIFS($H$2:$H$101,$B$2:$B$101,$B20,$D$2:$D$101,$D20)),"")</f>
        <v/>
      </c>
      <c r="M20" s="17">
        <f>IFERROR(IF(OR($L20="",NOT(ISNUMBER($I20))),"",IF($L20&gt;$I20,"Capacity Exception","Capacity OK")),"")</f>
        <v/>
      </c>
      <c r="N20" s="17">
        <f>IFERROR(IF(OR($A20="",NOT(ISNUMBER($E20)),NOT(ISNUMBER($G20))),"",IF($G20&gt;$E20,"Due-Date Exception","Due-Date OK")),"")</f>
        <v/>
      </c>
      <c r="O20" s="17">
        <f>IFERROR(IF(OR($A20="",NOT(ISNUMBER($F20)),NOT(ISNUMBER($G20))),"",IF($G20&lt;$F20,"Date Sequence Exception","Date Sequence OK")),"")</f>
        <v/>
      </c>
      <c r="P20" s="17">
        <f>IFERROR(IF(OR($M20="",$N20="",$O20=""),"",IF(OR($M20="Capacity Exception",$N20="Due-Date Exception",$O20="Date Sequence Exception"),"Reschedule Required","Planned")),"")</f>
        <v/>
      </c>
      <c r="Q20" s="17">
        <f>IFERROR(IF(OR($P20="",NOT(ISNUMBER($F20))),"",$F20+ROW()/100000),"")</f>
        <v/>
      </c>
    </row>
    <row r="21">
      <c r="A21" s="13" t="n"/>
      <c r="B21" s="13" t="n"/>
      <c r="C21" s="13" t="n"/>
      <c r="D21" s="13" t="n"/>
      <c r="E21" s="14" t="n"/>
      <c r="F21" s="14" t="n"/>
      <c r="G21" s="14" t="n"/>
      <c r="H21" s="15" t="n"/>
      <c r="I21" s="15" t="n"/>
      <c r="J21" s="13" t="n"/>
      <c r="K21" s="13" t="n"/>
      <c r="L21" s="16">
        <f>IFERROR(IF(OR($A21="",$B21="",$D21="",NOT(ISNUMBER($H21))),"",SUMIFS($H$2:$H$101,$B$2:$B$101,$B21,$D$2:$D$101,$D21)),"")</f>
        <v/>
      </c>
      <c r="M21" s="17">
        <f>IFERROR(IF(OR($L21="",NOT(ISNUMBER($I21))),"",IF($L21&gt;$I21,"Capacity Exception","Capacity OK")),"")</f>
        <v/>
      </c>
      <c r="N21" s="17">
        <f>IFERROR(IF(OR($A21="",NOT(ISNUMBER($E21)),NOT(ISNUMBER($G21))),"",IF($G21&gt;$E21,"Due-Date Exception","Due-Date OK")),"")</f>
        <v/>
      </c>
      <c r="O21" s="17">
        <f>IFERROR(IF(OR($A21="",NOT(ISNUMBER($F21)),NOT(ISNUMBER($G21))),"",IF($G21&lt;$F21,"Date Sequence Exception","Date Sequence OK")),"")</f>
        <v/>
      </c>
      <c r="P21" s="17">
        <f>IFERROR(IF(OR($M21="",$N21="",$O21=""),"",IF(OR($M21="Capacity Exception",$N21="Due-Date Exception",$O21="Date Sequence Exception"),"Reschedule Required","Planned")),"")</f>
        <v/>
      </c>
      <c r="Q21" s="17">
        <f>IFERROR(IF(OR($P21="",NOT(ISNUMBER($F21))),"",$F21+ROW()/100000),"")</f>
        <v/>
      </c>
    </row>
    <row r="22">
      <c r="A22" s="13" t="n"/>
      <c r="B22" s="13" t="n"/>
      <c r="C22" s="13" t="n"/>
      <c r="D22" s="13" t="n"/>
      <c r="E22" s="14" t="n"/>
      <c r="F22" s="14" t="n"/>
      <c r="G22" s="14" t="n"/>
      <c r="H22" s="15" t="n"/>
      <c r="I22" s="15" t="n"/>
      <c r="J22" s="13" t="n"/>
      <c r="K22" s="13" t="n"/>
      <c r="L22" s="16">
        <f>IFERROR(IF(OR($A22="",$B22="",$D22="",NOT(ISNUMBER($H22))),"",SUMIFS($H$2:$H$101,$B$2:$B$101,$B22,$D$2:$D$101,$D22)),"")</f>
        <v/>
      </c>
      <c r="M22" s="17">
        <f>IFERROR(IF(OR($L22="",NOT(ISNUMBER($I22))),"",IF($L22&gt;$I22,"Capacity Exception","Capacity OK")),"")</f>
        <v/>
      </c>
      <c r="N22" s="17">
        <f>IFERROR(IF(OR($A22="",NOT(ISNUMBER($E22)),NOT(ISNUMBER($G22))),"",IF($G22&gt;$E22,"Due-Date Exception","Due-Date OK")),"")</f>
        <v/>
      </c>
      <c r="O22" s="17">
        <f>IFERROR(IF(OR($A22="",NOT(ISNUMBER($F22)),NOT(ISNUMBER($G22))),"",IF($G22&lt;$F22,"Date Sequence Exception","Date Sequence OK")),"")</f>
        <v/>
      </c>
      <c r="P22" s="17">
        <f>IFERROR(IF(OR($M22="",$N22="",$O22=""),"",IF(OR($M22="Capacity Exception",$N22="Due-Date Exception",$O22="Date Sequence Exception"),"Reschedule Required","Planned")),"")</f>
        <v/>
      </c>
      <c r="Q22" s="17">
        <f>IFERROR(IF(OR($P22="",NOT(ISNUMBER($F22))),"",$F22+ROW()/100000),"")</f>
        <v/>
      </c>
    </row>
    <row r="23">
      <c r="A23" s="13" t="n"/>
      <c r="B23" s="13" t="n"/>
      <c r="C23" s="13" t="n"/>
      <c r="D23" s="13" t="n"/>
      <c r="E23" s="14" t="n"/>
      <c r="F23" s="14" t="n"/>
      <c r="G23" s="14" t="n"/>
      <c r="H23" s="15" t="n"/>
      <c r="I23" s="15" t="n"/>
      <c r="J23" s="13" t="n"/>
      <c r="K23" s="13" t="n"/>
      <c r="L23" s="16">
        <f>IFERROR(IF(OR($A23="",$B23="",$D23="",NOT(ISNUMBER($H23))),"",SUMIFS($H$2:$H$101,$B$2:$B$101,$B23,$D$2:$D$101,$D23)),"")</f>
        <v/>
      </c>
      <c r="M23" s="17">
        <f>IFERROR(IF(OR($L23="",NOT(ISNUMBER($I23))),"",IF($L23&gt;$I23,"Capacity Exception","Capacity OK")),"")</f>
        <v/>
      </c>
      <c r="N23" s="17">
        <f>IFERROR(IF(OR($A23="",NOT(ISNUMBER($E23)),NOT(ISNUMBER($G23))),"",IF($G23&gt;$E23,"Due-Date Exception","Due-Date OK")),"")</f>
        <v/>
      </c>
      <c r="O23" s="17">
        <f>IFERROR(IF(OR($A23="",NOT(ISNUMBER($F23)),NOT(ISNUMBER($G23))),"",IF($G23&lt;$F23,"Date Sequence Exception","Date Sequence OK")),"")</f>
        <v/>
      </c>
      <c r="P23" s="17">
        <f>IFERROR(IF(OR($M23="",$N23="",$O23=""),"",IF(OR($M23="Capacity Exception",$N23="Due-Date Exception",$O23="Date Sequence Exception"),"Reschedule Required","Planned")),"")</f>
        <v/>
      </c>
      <c r="Q23" s="17">
        <f>IFERROR(IF(OR($P23="",NOT(ISNUMBER($F23))),"",$F23+ROW()/100000),"")</f>
        <v/>
      </c>
    </row>
    <row r="24">
      <c r="A24" s="13" t="n"/>
      <c r="B24" s="13" t="n"/>
      <c r="C24" s="13" t="n"/>
      <c r="D24" s="13" t="n"/>
      <c r="E24" s="14" t="n"/>
      <c r="F24" s="14" t="n"/>
      <c r="G24" s="14" t="n"/>
      <c r="H24" s="15" t="n"/>
      <c r="I24" s="15" t="n"/>
      <c r="J24" s="13" t="n"/>
      <c r="K24" s="13" t="n"/>
      <c r="L24" s="16">
        <f>IFERROR(IF(OR($A24="",$B24="",$D24="",NOT(ISNUMBER($H24))),"",SUMIFS($H$2:$H$101,$B$2:$B$101,$B24,$D$2:$D$101,$D24)),"")</f>
        <v/>
      </c>
      <c r="M24" s="17">
        <f>IFERROR(IF(OR($L24="",NOT(ISNUMBER($I24))),"",IF($L24&gt;$I24,"Capacity Exception","Capacity OK")),"")</f>
        <v/>
      </c>
      <c r="N24" s="17">
        <f>IFERROR(IF(OR($A24="",NOT(ISNUMBER($E24)),NOT(ISNUMBER($G24))),"",IF($G24&gt;$E24,"Due-Date Exception","Due-Date OK")),"")</f>
        <v/>
      </c>
      <c r="O24" s="17">
        <f>IFERROR(IF(OR($A24="",NOT(ISNUMBER($F24)),NOT(ISNUMBER($G24))),"",IF($G24&lt;$F24,"Date Sequence Exception","Date Sequence OK")),"")</f>
        <v/>
      </c>
      <c r="P24" s="17">
        <f>IFERROR(IF(OR($M24="",$N24="",$O24=""),"",IF(OR($M24="Capacity Exception",$N24="Due-Date Exception",$O24="Date Sequence Exception"),"Reschedule Required","Planned")),"")</f>
        <v/>
      </c>
      <c r="Q24" s="17">
        <f>IFERROR(IF(OR($P24="",NOT(ISNUMBER($F24))),"",$F24+ROW()/100000),"")</f>
        <v/>
      </c>
    </row>
    <row r="25">
      <c r="A25" s="13" t="n"/>
      <c r="B25" s="13" t="n"/>
      <c r="C25" s="13" t="n"/>
      <c r="D25" s="13" t="n"/>
      <c r="E25" s="14" t="n"/>
      <c r="F25" s="14" t="n"/>
      <c r="G25" s="14" t="n"/>
      <c r="H25" s="15" t="n"/>
      <c r="I25" s="15" t="n"/>
      <c r="J25" s="13" t="n"/>
      <c r="K25" s="13" t="n"/>
      <c r="L25" s="16">
        <f>IFERROR(IF(OR($A25="",$B25="",$D25="",NOT(ISNUMBER($H25))),"",SUMIFS($H$2:$H$101,$B$2:$B$101,$B25,$D$2:$D$101,$D25)),"")</f>
        <v/>
      </c>
      <c r="M25" s="17">
        <f>IFERROR(IF(OR($L25="",NOT(ISNUMBER($I25))),"",IF($L25&gt;$I25,"Capacity Exception","Capacity OK")),"")</f>
        <v/>
      </c>
      <c r="N25" s="17">
        <f>IFERROR(IF(OR($A25="",NOT(ISNUMBER($E25)),NOT(ISNUMBER($G25))),"",IF($G25&gt;$E25,"Due-Date Exception","Due-Date OK")),"")</f>
        <v/>
      </c>
      <c r="O25" s="17">
        <f>IFERROR(IF(OR($A25="",NOT(ISNUMBER($F25)),NOT(ISNUMBER($G25))),"",IF($G25&lt;$F25,"Date Sequence Exception","Date Sequence OK")),"")</f>
        <v/>
      </c>
      <c r="P25" s="17">
        <f>IFERROR(IF(OR($M25="",$N25="",$O25=""),"",IF(OR($M25="Capacity Exception",$N25="Due-Date Exception",$O25="Date Sequence Exception"),"Reschedule Required","Planned")),"")</f>
        <v/>
      </c>
      <c r="Q25" s="17">
        <f>IFERROR(IF(OR($P25="",NOT(ISNUMBER($F25))),"",$F25+ROW()/100000),"")</f>
        <v/>
      </c>
    </row>
    <row r="26">
      <c r="A26" s="13" t="n"/>
      <c r="B26" s="13" t="n"/>
      <c r="C26" s="13" t="n"/>
      <c r="D26" s="13" t="n"/>
      <c r="E26" s="14" t="n"/>
      <c r="F26" s="14" t="n"/>
      <c r="G26" s="14" t="n"/>
      <c r="H26" s="15" t="n"/>
      <c r="I26" s="15" t="n"/>
      <c r="J26" s="13" t="n"/>
      <c r="K26" s="13" t="n"/>
      <c r="L26" s="16">
        <f>IFERROR(IF(OR($A26="",$B26="",$D26="",NOT(ISNUMBER($H26))),"",SUMIFS($H$2:$H$101,$B$2:$B$101,$B26,$D$2:$D$101,$D26)),"")</f>
        <v/>
      </c>
      <c r="M26" s="17">
        <f>IFERROR(IF(OR($L26="",NOT(ISNUMBER($I26))),"",IF($L26&gt;$I26,"Capacity Exception","Capacity OK")),"")</f>
        <v/>
      </c>
      <c r="N26" s="17">
        <f>IFERROR(IF(OR($A26="",NOT(ISNUMBER($E26)),NOT(ISNUMBER($G26))),"",IF($G26&gt;$E26,"Due-Date Exception","Due-Date OK")),"")</f>
        <v/>
      </c>
      <c r="O26" s="17">
        <f>IFERROR(IF(OR($A26="",NOT(ISNUMBER($F26)),NOT(ISNUMBER($G26))),"",IF($G26&lt;$F26,"Date Sequence Exception","Date Sequence OK")),"")</f>
        <v/>
      </c>
      <c r="P26" s="17">
        <f>IFERROR(IF(OR($M26="",$N26="",$O26=""),"",IF(OR($M26="Capacity Exception",$N26="Due-Date Exception",$O26="Date Sequence Exception"),"Reschedule Required","Planned")),"")</f>
        <v/>
      </c>
      <c r="Q26" s="17">
        <f>IFERROR(IF(OR($P26="",NOT(ISNUMBER($F26))),"",$F26+ROW()/100000),"")</f>
        <v/>
      </c>
    </row>
    <row r="27">
      <c r="A27" s="13" t="n"/>
      <c r="B27" s="13" t="n"/>
      <c r="C27" s="13" t="n"/>
      <c r="D27" s="13" t="n"/>
      <c r="E27" s="14" t="n"/>
      <c r="F27" s="14" t="n"/>
      <c r="G27" s="14" t="n"/>
      <c r="H27" s="15" t="n"/>
      <c r="I27" s="15" t="n"/>
      <c r="J27" s="13" t="n"/>
      <c r="K27" s="13" t="n"/>
      <c r="L27" s="16">
        <f>IFERROR(IF(OR($A27="",$B27="",$D27="",NOT(ISNUMBER($H27))),"",SUMIFS($H$2:$H$101,$B$2:$B$101,$B27,$D$2:$D$101,$D27)),"")</f>
        <v/>
      </c>
      <c r="M27" s="17">
        <f>IFERROR(IF(OR($L27="",NOT(ISNUMBER($I27))),"",IF($L27&gt;$I27,"Capacity Exception","Capacity OK")),"")</f>
        <v/>
      </c>
      <c r="N27" s="17">
        <f>IFERROR(IF(OR($A27="",NOT(ISNUMBER($E27)),NOT(ISNUMBER($G27))),"",IF($G27&gt;$E27,"Due-Date Exception","Due-Date OK")),"")</f>
        <v/>
      </c>
      <c r="O27" s="17">
        <f>IFERROR(IF(OR($A27="",NOT(ISNUMBER($F27)),NOT(ISNUMBER($G27))),"",IF($G27&lt;$F27,"Date Sequence Exception","Date Sequence OK")),"")</f>
        <v/>
      </c>
      <c r="P27" s="17">
        <f>IFERROR(IF(OR($M27="",$N27="",$O27=""),"",IF(OR($M27="Capacity Exception",$N27="Due-Date Exception",$O27="Date Sequence Exception"),"Reschedule Required","Planned")),"")</f>
        <v/>
      </c>
      <c r="Q27" s="17">
        <f>IFERROR(IF(OR($P27="",NOT(ISNUMBER($F27))),"",$F27+ROW()/100000),"")</f>
        <v/>
      </c>
    </row>
    <row r="28">
      <c r="A28" s="13" t="n"/>
      <c r="B28" s="13" t="n"/>
      <c r="C28" s="13" t="n"/>
      <c r="D28" s="13" t="n"/>
      <c r="E28" s="14" t="n"/>
      <c r="F28" s="14" t="n"/>
      <c r="G28" s="14" t="n"/>
      <c r="H28" s="15" t="n"/>
      <c r="I28" s="15" t="n"/>
      <c r="J28" s="13" t="n"/>
      <c r="K28" s="13" t="n"/>
      <c r="L28" s="16">
        <f>IFERROR(IF(OR($A28="",$B28="",$D28="",NOT(ISNUMBER($H28))),"",SUMIFS($H$2:$H$101,$B$2:$B$101,$B28,$D$2:$D$101,$D28)),"")</f>
        <v/>
      </c>
      <c r="M28" s="17">
        <f>IFERROR(IF(OR($L28="",NOT(ISNUMBER($I28))),"",IF($L28&gt;$I28,"Capacity Exception","Capacity OK")),"")</f>
        <v/>
      </c>
      <c r="N28" s="17">
        <f>IFERROR(IF(OR($A28="",NOT(ISNUMBER($E28)),NOT(ISNUMBER($G28))),"",IF($G28&gt;$E28,"Due-Date Exception","Due-Date OK")),"")</f>
        <v/>
      </c>
      <c r="O28" s="17">
        <f>IFERROR(IF(OR($A28="",NOT(ISNUMBER($F28)),NOT(ISNUMBER($G28))),"",IF($G28&lt;$F28,"Date Sequence Exception","Date Sequence OK")),"")</f>
        <v/>
      </c>
      <c r="P28" s="17">
        <f>IFERROR(IF(OR($M28="",$N28="",$O28=""),"",IF(OR($M28="Capacity Exception",$N28="Due-Date Exception",$O28="Date Sequence Exception"),"Reschedule Required","Planned")),"")</f>
        <v/>
      </c>
      <c r="Q28" s="17">
        <f>IFERROR(IF(OR($P28="",NOT(ISNUMBER($F28))),"",$F28+ROW()/100000),"")</f>
        <v/>
      </c>
    </row>
    <row r="29">
      <c r="A29" s="13" t="n"/>
      <c r="B29" s="13" t="n"/>
      <c r="C29" s="13" t="n"/>
      <c r="D29" s="13" t="n"/>
      <c r="E29" s="14" t="n"/>
      <c r="F29" s="14" t="n"/>
      <c r="G29" s="14" t="n"/>
      <c r="H29" s="15" t="n"/>
      <c r="I29" s="15" t="n"/>
      <c r="J29" s="13" t="n"/>
      <c r="K29" s="13" t="n"/>
      <c r="L29" s="16">
        <f>IFERROR(IF(OR($A29="",$B29="",$D29="",NOT(ISNUMBER($H29))),"",SUMIFS($H$2:$H$101,$B$2:$B$101,$B29,$D$2:$D$101,$D29)),"")</f>
        <v/>
      </c>
      <c r="M29" s="17">
        <f>IFERROR(IF(OR($L29="",NOT(ISNUMBER($I29))),"",IF($L29&gt;$I29,"Capacity Exception","Capacity OK")),"")</f>
        <v/>
      </c>
      <c r="N29" s="17">
        <f>IFERROR(IF(OR($A29="",NOT(ISNUMBER($E29)),NOT(ISNUMBER($G29))),"",IF($G29&gt;$E29,"Due-Date Exception","Due-Date OK")),"")</f>
        <v/>
      </c>
      <c r="O29" s="17">
        <f>IFERROR(IF(OR($A29="",NOT(ISNUMBER($F29)),NOT(ISNUMBER($G29))),"",IF($G29&lt;$F29,"Date Sequence Exception","Date Sequence OK")),"")</f>
        <v/>
      </c>
      <c r="P29" s="17">
        <f>IFERROR(IF(OR($M29="",$N29="",$O29=""),"",IF(OR($M29="Capacity Exception",$N29="Due-Date Exception",$O29="Date Sequence Exception"),"Reschedule Required","Planned")),"")</f>
        <v/>
      </c>
      <c r="Q29" s="17">
        <f>IFERROR(IF(OR($P29="",NOT(ISNUMBER($F29))),"",$F29+ROW()/100000),"")</f>
        <v/>
      </c>
    </row>
    <row r="30">
      <c r="A30" s="13" t="n"/>
      <c r="B30" s="13" t="n"/>
      <c r="C30" s="13" t="n"/>
      <c r="D30" s="13" t="n"/>
      <c r="E30" s="14" t="n"/>
      <c r="F30" s="14" t="n"/>
      <c r="G30" s="14" t="n"/>
      <c r="H30" s="15" t="n"/>
      <c r="I30" s="15" t="n"/>
      <c r="J30" s="13" t="n"/>
      <c r="K30" s="13" t="n"/>
      <c r="L30" s="16">
        <f>IFERROR(IF(OR($A30="",$B30="",$D30="",NOT(ISNUMBER($H30))),"",SUMIFS($H$2:$H$101,$B$2:$B$101,$B30,$D$2:$D$101,$D30)),"")</f>
        <v/>
      </c>
      <c r="M30" s="17">
        <f>IFERROR(IF(OR($L30="",NOT(ISNUMBER($I30))),"",IF($L30&gt;$I30,"Capacity Exception","Capacity OK")),"")</f>
        <v/>
      </c>
      <c r="N30" s="17">
        <f>IFERROR(IF(OR($A30="",NOT(ISNUMBER($E30)),NOT(ISNUMBER($G30))),"",IF($G30&gt;$E30,"Due-Date Exception","Due-Date OK")),"")</f>
        <v/>
      </c>
      <c r="O30" s="17">
        <f>IFERROR(IF(OR($A30="",NOT(ISNUMBER($F30)),NOT(ISNUMBER($G30))),"",IF($G30&lt;$F30,"Date Sequence Exception","Date Sequence OK")),"")</f>
        <v/>
      </c>
      <c r="P30" s="17">
        <f>IFERROR(IF(OR($M30="",$N30="",$O30=""),"",IF(OR($M30="Capacity Exception",$N30="Due-Date Exception",$O30="Date Sequence Exception"),"Reschedule Required","Planned")),"")</f>
        <v/>
      </c>
      <c r="Q30" s="17">
        <f>IFERROR(IF(OR($P30="",NOT(ISNUMBER($F30))),"",$F30+ROW()/100000),"")</f>
        <v/>
      </c>
    </row>
    <row r="31">
      <c r="A31" s="13" t="n"/>
      <c r="B31" s="13" t="n"/>
      <c r="C31" s="13" t="n"/>
      <c r="D31" s="13" t="n"/>
      <c r="E31" s="14" t="n"/>
      <c r="F31" s="14" t="n"/>
      <c r="G31" s="14" t="n"/>
      <c r="H31" s="15" t="n"/>
      <c r="I31" s="15" t="n"/>
      <c r="J31" s="13" t="n"/>
      <c r="K31" s="13" t="n"/>
      <c r="L31" s="16">
        <f>IFERROR(IF(OR($A31="",$B31="",$D31="",NOT(ISNUMBER($H31))),"",SUMIFS($H$2:$H$101,$B$2:$B$101,$B31,$D$2:$D$101,$D31)),"")</f>
        <v/>
      </c>
      <c r="M31" s="17">
        <f>IFERROR(IF(OR($L31="",NOT(ISNUMBER($I31))),"",IF($L31&gt;$I31,"Capacity Exception","Capacity OK")),"")</f>
        <v/>
      </c>
      <c r="N31" s="17">
        <f>IFERROR(IF(OR($A31="",NOT(ISNUMBER($E31)),NOT(ISNUMBER($G31))),"",IF($G31&gt;$E31,"Due-Date Exception","Due-Date OK")),"")</f>
        <v/>
      </c>
      <c r="O31" s="17">
        <f>IFERROR(IF(OR($A31="",NOT(ISNUMBER($F31)),NOT(ISNUMBER($G31))),"",IF($G31&lt;$F31,"Date Sequence Exception","Date Sequence OK")),"")</f>
        <v/>
      </c>
      <c r="P31" s="17">
        <f>IFERROR(IF(OR($M31="",$N31="",$O31=""),"",IF(OR($M31="Capacity Exception",$N31="Due-Date Exception",$O31="Date Sequence Exception"),"Reschedule Required","Planned")),"")</f>
        <v/>
      </c>
      <c r="Q31" s="17">
        <f>IFERROR(IF(OR($P31="",NOT(ISNUMBER($F31))),"",$F31+ROW()/100000),"")</f>
        <v/>
      </c>
    </row>
    <row r="32">
      <c r="A32" s="13" t="n"/>
      <c r="B32" s="13" t="n"/>
      <c r="C32" s="13" t="n"/>
      <c r="D32" s="13" t="n"/>
      <c r="E32" s="14" t="n"/>
      <c r="F32" s="14" t="n"/>
      <c r="G32" s="14" t="n"/>
      <c r="H32" s="15" t="n"/>
      <c r="I32" s="15" t="n"/>
      <c r="J32" s="13" t="n"/>
      <c r="K32" s="13" t="n"/>
      <c r="L32" s="16">
        <f>IFERROR(IF(OR($A32="",$B32="",$D32="",NOT(ISNUMBER($H32))),"",SUMIFS($H$2:$H$101,$B$2:$B$101,$B32,$D$2:$D$101,$D32)),"")</f>
        <v/>
      </c>
      <c r="M32" s="17">
        <f>IFERROR(IF(OR($L32="",NOT(ISNUMBER($I32))),"",IF($L32&gt;$I32,"Capacity Exception","Capacity OK")),"")</f>
        <v/>
      </c>
      <c r="N32" s="17">
        <f>IFERROR(IF(OR($A32="",NOT(ISNUMBER($E32)),NOT(ISNUMBER($G32))),"",IF($G32&gt;$E32,"Due-Date Exception","Due-Date OK")),"")</f>
        <v/>
      </c>
      <c r="O32" s="17">
        <f>IFERROR(IF(OR($A32="",NOT(ISNUMBER($F32)),NOT(ISNUMBER($G32))),"",IF($G32&lt;$F32,"Date Sequence Exception","Date Sequence OK")),"")</f>
        <v/>
      </c>
      <c r="P32" s="17">
        <f>IFERROR(IF(OR($M32="",$N32="",$O32=""),"",IF(OR($M32="Capacity Exception",$N32="Due-Date Exception",$O32="Date Sequence Exception"),"Reschedule Required","Planned")),"")</f>
        <v/>
      </c>
      <c r="Q32" s="17">
        <f>IFERROR(IF(OR($P32="",NOT(ISNUMBER($F32))),"",$F32+ROW()/100000),"")</f>
        <v/>
      </c>
    </row>
    <row r="33">
      <c r="A33" s="13" t="n"/>
      <c r="B33" s="13" t="n"/>
      <c r="C33" s="13" t="n"/>
      <c r="D33" s="13" t="n"/>
      <c r="E33" s="14" t="n"/>
      <c r="F33" s="14" t="n"/>
      <c r="G33" s="14" t="n"/>
      <c r="H33" s="15" t="n"/>
      <c r="I33" s="15" t="n"/>
      <c r="J33" s="13" t="n"/>
      <c r="K33" s="13" t="n"/>
      <c r="L33" s="16">
        <f>IFERROR(IF(OR($A33="",$B33="",$D33="",NOT(ISNUMBER($H33))),"",SUMIFS($H$2:$H$101,$B$2:$B$101,$B33,$D$2:$D$101,$D33)),"")</f>
        <v/>
      </c>
      <c r="M33" s="17">
        <f>IFERROR(IF(OR($L33="",NOT(ISNUMBER($I33))),"",IF($L33&gt;$I33,"Capacity Exception","Capacity OK")),"")</f>
        <v/>
      </c>
      <c r="N33" s="17">
        <f>IFERROR(IF(OR($A33="",NOT(ISNUMBER($E33)),NOT(ISNUMBER($G33))),"",IF($G33&gt;$E33,"Due-Date Exception","Due-Date OK")),"")</f>
        <v/>
      </c>
      <c r="O33" s="17">
        <f>IFERROR(IF(OR($A33="",NOT(ISNUMBER($F33)),NOT(ISNUMBER($G33))),"",IF($G33&lt;$F33,"Date Sequence Exception","Date Sequence OK")),"")</f>
        <v/>
      </c>
      <c r="P33" s="17">
        <f>IFERROR(IF(OR($M33="",$N33="",$O33=""),"",IF(OR($M33="Capacity Exception",$N33="Due-Date Exception",$O33="Date Sequence Exception"),"Reschedule Required","Planned")),"")</f>
        <v/>
      </c>
      <c r="Q33" s="17">
        <f>IFERROR(IF(OR($P33="",NOT(ISNUMBER($F33))),"",$F33+ROW()/100000),"")</f>
        <v/>
      </c>
    </row>
    <row r="34">
      <c r="A34" s="13" t="n"/>
      <c r="B34" s="13" t="n"/>
      <c r="C34" s="13" t="n"/>
      <c r="D34" s="13" t="n"/>
      <c r="E34" s="14" t="n"/>
      <c r="F34" s="14" t="n"/>
      <c r="G34" s="14" t="n"/>
      <c r="H34" s="15" t="n"/>
      <c r="I34" s="15" t="n"/>
      <c r="J34" s="13" t="n"/>
      <c r="K34" s="13" t="n"/>
      <c r="L34" s="16">
        <f>IFERROR(IF(OR($A34="",$B34="",$D34="",NOT(ISNUMBER($H34))),"",SUMIFS($H$2:$H$101,$B$2:$B$101,$B34,$D$2:$D$101,$D34)),"")</f>
        <v/>
      </c>
      <c r="M34" s="17">
        <f>IFERROR(IF(OR($L34="",NOT(ISNUMBER($I34))),"",IF($L34&gt;$I34,"Capacity Exception","Capacity OK")),"")</f>
        <v/>
      </c>
      <c r="N34" s="17">
        <f>IFERROR(IF(OR($A34="",NOT(ISNUMBER($E34)),NOT(ISNUMBER($G34))),"",IF($G34&gt;$E34,"Due-Date Exception","Due-Date OK")),"")</f>
        <v/>
      </c>
      <c r="O34" s="17">
        <f>IFERROR(IF(OR($A34="",NOT(ISNUMBER($F34)),NOT(ISNUMBER($G34))),"",IF($G34&lt;$F34,"Date Sequence Exception","Date Sequence OK")),"")</f>
        <v/>
      </c>
      <c r="P34" s="17">
        <f>IFERROR(IF(OR($M34="",$N34="",$O34=""),"",IF(OR($M34="Capacity Exception",$N34="Due-Date Exception",$O34="Date Sequence Exception"),"Reschedule Required","Planned")),"")</f>
        <v/>
      </c>
      <c r="Q34" s="17">
        <f>IFERROR(IF(OR($P34="",NOT(ISNUMBER($F34))),"",$F34+ROW()/100000),"")</f>
        <v/>
      </c>
    </row>
    <row r="35">
      <c r="A35" s="13" t="n"/>
      <c r="B35" s="13" t="n"/>
      <c r="C35" s="13" t="n"/>
      <c r="D35" s="13" t="n"/>
      <c r="E35" s="14" t="n"/>
      <c r="F35" s="14" t="n"/>
      <c r="G35" s="14" t="n"/>
      <c r="H35" s="15" t="n"/>
      <c r="I35" s="15" t="n"/>
      <c r="J35" s="13" t="n"/>
      <c r="K35" s="13" t="n"/>
      <c r="L35" s="16">
        <f>IFERROR(IF(OR($A35="",$B35="",$D35="",NOT(ISNUMBER($H35))),"",SUMIFS($H$2:$H$101,$B$2:$B$101,$B35,$D$2:$D$101,$D35)),"")</f>
        <v/>
      </c>
      <c r="M35" s="17">
        <f>IFERROR(IF(OR($L35="",NOT(ISNUMBER($I35))),"",IF($L35&gt;$I35,"Capacity Exception","Capacity OK")),"")</f>
        <v/>
      </c>
      <c r="N35" s="17">
        <f>IFERROR(IF(OR($A35="",NOT(ISNUMBER($E35)),NOT(ISNUMBER($G35))),"",IF($G35&gt;$E35,"Due-Date Exception","Due-Date OK")),"")</f>
        <v/>
      </c>
      <c r="O35" s="17">
        <f>IFERROR(IF(OR($A35="",NOT(ISNUMBER($F35)),NOT(ISNUMBER($G35))),"",IF($G35&lt;$F35,"Date Sequence Exception","Date Sequence OK")),"")</f>
        <v/>
      </c>
      <c r="P35" s="17">
        <f>IFERROR(IF(OR($M35="",$N35="",$O35=""),"",IF(OR($M35="Capacity Exception",$N35="Due-Date Exception",$O35="Date Sequence Exception"),"Reschedule Required","Planned")),"")</f>
        <v/>
      </c>
      <c r="Q35" s="17">
        <f>IFERROR(IF(OR($P35="",NOT(ISNUMBER($F35))),"",$F35+ROW()/100000),"")</f>
        <v/>
      </c>
    </row>
    <row r="36">
      <c r="A36" s="13" t="n"/>
      <c r="B36" s="13" t="n"/>
      <c r="C36" s="13" t="n"/>
      <c r="D36" s="13" t="n"/>
      <c r="E36" s="14" t="n"/>
      <c r="F36" s="14" t="n"/>
      <c r="G36" s="14" t="n"/>
      <c r="H36" s="15" t="n"/>
      <c r="I36" s="15" t="n"/>
      <c r="J36" s="13" t="n"/>
      <c r="K36" s="13" t="n"/>
      <c r="L36" s="16">
        <f>IFERROR(IF(OR($A36="",$B36="",$D36="",NOT(ISNUMBER($H36))),"",SUMIFS($H$2:$H$101,$B$2:$B$101,$B36,$D$2:$D$101,$D36)),"")</f>
        <v/>
      </c>
      <c r="M36" s="17">
        <f>IFERROR(IF(OR($L36="",NOT(ISNUMBER($I36))),"",IF($L36&gt;$I36,"Capacity Exception","Capacity OK")),"")</f>
        <v/>
      </c>
      <c r="N36" s="17">
        <f>IFERROR(IF(OR($A36="",NOT(ISNUMBER($E36)),NOT(ISNUMBER($G36))),"",IF($G36&gt;$E36,"Due-Date Exception","Due-Date OK")),"")</f>
        <v/>
      </c>
      <c r="O36" s="17">
        <f>IFERROR(IF(OR($A36="",NOT(ISNUMBER($F36)),NOT(ISNUMBER($G36))),"",IF($G36&lt;$F36,"Date Sequence Exception","Date Sequence OK")),"")</f>
        <v/>
      </c>
      <c r="P36" s="17">
        <f>IFERROR(IF(OR($M36="",$N36="",$O36=""),"",IF(OR($M36="Capacity Exception",$N36="Due-Date Exception",$O36="Date Sequence Exception"),"Reschedule Required","Planned")),"")</f>
        <v/>
      </c>
      <c r="Q36" s="17">
        <f>IFERROR(IF(OR($P36="",NOT(ISNUMBER($F36))),"",$F36+ROW()/100000),"")</f>
        <v/>
      </c>
    </row>
    <row r="37">
      <c r="A37" s="13" t="n"/>
      <c r="B37" s="13" t="n"/>
      <c r="C37" s="13" t="n"/>
      <c r="D37" s="13" t="n"/>
      <c r="E37" s="14" t="n"/>
      <c r="F37" s="14" t="n"/>
      <c r="G37" s="14" t="n"/>
      <c r="H37" s="15" t="n"/>
      <c r="I37" s="15" t="n"/>
      <c r="J37" s="13" t="n"/>
      <c r="K37" s="13" t="n"/>
      <c r="L37" s="16">
        <f>IFERROR(IF(OR($A37="",$B37="",$D37="",NOT(ISNUMBER($H37))),"",SUMIFS($H$2:$H$101,$B$2:$B$101,$B37,$D$2:$D$101,$D37)),"")</f>
        <v/>
      </c>
      <c r="M37" s="17">
        <f>IFERROR(IF(OR($L37="",NOT(ISNUMBER($I37))),"",IF($L37&gt;$I37,"Capacity Exception","Capacity OK")),"")</f>
        <v/>
      </c>
      <c r="N37" s="17">
        <f>IFERROR(IF(OR($A37="",NOT(ISNUMBER($E37)),NOT(ISNUMBER($G37))),"",IF($G37&gt;$E37,"Due-Date Exception","Due-Date OK")),"")</f>
        <v/>
      </c>
      <c r="O37" s="17">
        <f>IFERROR(IF(OR($A37="",NOT(ISNUMBER($F37)),NOT(ISNUMBER($G37))),"",IF($G37&lt;$F37,"Date Sequence Exception","Date Sequence OK")),"")</f>
        <v/>
      </c>
      <c r="P37" s="17">
        <f>IFERROR(IF(OR($M37="",$N37="",$O37=""),"",IF(OR($M37="Capacity Exception",$N37="Due-Date Exception",$O37="Date Sequence Exception"),"Reschedule Required","Planned")),"")</f>
        <v/>
      </c>
      <c r="Q37" s="17">
        <f>IFERROR(IF(OR($P37="",NOT(ISNUMBER($F37))),"",$F37+ROW()/100000),"")</f>
        <v/>
      </c>
    </row>
    <row r="38">
      <c r="A38" s="13" t="n"/>
      <c r="B38" s="13" t="n"/>
      <c r="C38" s="13" t="n"/>
      <c r="D38" s="13" t="n"/>
      <c r="E38" s="14" t="n"/>
      <c r="F38" s="14" t="n"/>
      <c r="G38" s="14" t="n"/>
      <c r="H38" s="15" t="n"/>
      <c r="I38" s="15" t="n"/>
      <c r="J38" s="13" t="n"/>
      <c r="K38" s="13" t="n"/>
      <c r="L38" s="16">
        <f>IFERROR(IF(OR($A38="",$B38="",$D38="",NOT(ISNUMBER($H38))),"",SUMIFS($H$2:$H$101,$B$2:$B$101,$B38,$D$2:$D$101,$D38)),"")</f>
        <v/>
      </c>
      <c r="M38" s="17">
        <f>IFERROR(IF(OR($L38="",NOT(ISNUMBER($I38))),"",IF($L38&gt;$I38,"Capacity Exception","Capacity OK")),"")</f>
        <v/>
      </c>
      <c r="N38" s="17">
        <f>IFERROR(IF(OR($A38="",NOT(ISNUMBER($E38)),NOT(ISNUMBER($G38))),"",IF($G38&gt;$E38,"Due-Date Exception","Due-Date OK")),"")</f>
        <v/>
      </c>
      <c r="O38" s="17">
        <f>IFERROR(IF(OR($A38="",NOT(ISNUMBER($F38)),NOT(ISNUMBER($G38))),"",IF($G38&lt;$F38,"Date Sequence Exception","Date Sequence OK")),"")</f>
        <v/>
      </c>
      <c r="P38" s="17">
        <f>IFERROR(IF(OR($M38="",$N38="",$O38=""),"",IF(OR($M38="Capacity Exception",$N38="Due-Date Exception",$O38="Date Sequence Exception"),"Reschedule Required","Planned")),"")</f>
        <v/>
      </c>
      <c r="Q38" s="17">
        <f>IFERROR(IF(OR($P38="",NOT(ISNUMBER($F38))),"",$F38+ROW()/100000),"")</f>
        <v/>
      </c>
    </row>
    <row r="39">
      <c r="A39" s="13" t="n"/>
      <c r="B39" s="13" t="n"/>
      <c r="C39" s="13" t="n"/>
      <c r="D39" s="13" t="n"/>
      <c r="E39" s="14" t="n"/>
      <c r="F39" s="14" t="n"/>
      <c r="G39" s="14" t="n"/>
      <c r="H39" s="15" t="n"/>
      <c r="I39" s="15" t="n"/>
      <c r="J39" s="13" t="n"/>
      <c r="K39" s="13" t="n"/>
      <c r="L39" s="16">
        <f>IFERROR(IF(OR($A39="",$B39="",$D39="",NOT(ISNUMBER($H39))),"",SUMIFS($H$2:$H$101,$B$2:$B$101,$B39,$D$2:$D$101,$D39)),"")</f>
        <v/>
      </c>
      <c r="M39" s="17">
        <f>IFERROR(IF(OR($L39="",NOT(ISNUMBER($I39))),"",IF($L39&gt;$I39,"Capacity Exception","Capacity OK")),"")</f>
        <v/>
      </c>
      <c r="N39" s="17">
        <f>IFERROR(IF(OR($A39="",NOT(ISNUMBER($E39)),NOT(ISNUMBER($G39))),"",IF($G39&gt;$E39,"Due-Date Exception","Due-Date OK")),"")</f>
        <v/>
      </c>
      <c r="O39" s="17">
        <f>IFERROR(IF(OR($A39="",NOT(ISNUMBER($F39)),NOT(ISNUMBER($G39))),"",IF($G39&lt;$F39,"Date Sequence Exception","Date Sequence OK")),"")</f>
        <v/>
      </c>
      <c r="P39" s="17">
        <f>IFERROR(IF(OR($M39="",$N39="",$O39=""),"",IF(OR($M39="Capacity Exception",$N39="Due-Date Exception",$O39="Date Sequence Exception"),"Reschedule Required","Planned")),"")</f>
        <v/>
      </c>
      <c r="Q39" s="17">
        <f>IFERROR(IF(OR($P39="",NOT(ISNUMBER($F39))),"",$F39+ROW()/100000),"")</f>
        <v/>
      </c>
    </row>
    <row r="40">
      <c r="A40" s="13" t="n"/>
      <c r="B40" s="13" t="n"/>
      <c r="C40" s="13" t="n"/>
      <c r="D40" s="13" t="n"/>
      <c r="E40" s="14" t="n"/>
      <c r="F40" s="14" t="n"/>
      <c r="G40" s="14" t="n"/>
      <c r="H40" s="15" t="n"/>
      <c r="I40" s="15" t="n"/>
      <c r="J40" s="13" t="n"/>
      <c r="K40" s="13" t="n"/>
      <c r="L40" s="16">
        <f>IFERROR(IF(OR($A40="",$B40="",$D40="",NOT(ISNUMBER($H40))),"",SUMIFS($H$2:$H$101,$B$2:$B$101,$B40,$D$2:$D$101,$D40)),"")</f>
        <v/>
      </c>
      <c r="M40" s="17">
        <f>IFERROR(IF(OR($L40="",NOT(ISNUMBER($I40))),"",IF($L40&gt;$I40,"Capacity Exception","Capacity OK")),"")</f>
        <v/>
      </c>
      <c r="N40" s="17">
        <f>IFERROR(IF(OR($A40="",NOT(ISNUMBER($E40)),NOT(ISNUMBER($G40))),"",IF($G40&gt;$E40,"Due-Date Exception","Due-Date OK")),"")</f>
        <v/>
      </c>
      <c r="O40" s="17">
        <f>IFERROR(IF(OR($A40="",NOT(ISNUMBER($F40)),NOT(ISNUMBER($G40))),"",IF($G40&lt;$F40,"Date Sequence Exception","Date Sequence OK")),"")</f>
        <v/>
      </c>
      <c r="P40" s="17">
        <f>IFERROR(IF(OR($M40="",$N40="",$O40=""),"",IF(OR($M40="Capacity Exception",$N40="Due-Date Exception",$O40="Date Sequence Exception"),"Reschedule Required","Planned")),"")</f>
        <v/>
      </c>
      <c r="Q40" s="17">
        <f>IFERROR(IF(OR($P40="",NOT(ISNUMBER($F40))),"",$F40+ROW()/100000),"")</f>
        <v/>
      </c>
    </row>
    <row r="41">
      <c r="A41" s="13" t="n"/>
      <c r="B41" s="13" t="n"/>
      <c r="C41" s="13" t="n"/>
      <c r="D41" s="13" t="n"/>
      <c r="E41" s="14" t="n"/>
      <c r="F41" s="14" t="n"/>
      <c r="G41" s="14" t="n"/>
      <c r="H41" s="15" t="n"/>
      <c r="I41" s="15" t="n"/>
      <c r="J41" s="13" t="n"/>
      <c r="K41" s="13" t="n"/>
      <c r="L41" s="16">
        <f>IFERROR(IF(OR($A41="",$B41="",$D41="",NOT(ISNUMBER($H41))),"",SUMIFS($H$2:$H$101,$B$2:$B$101,$B41,$D$2:$D$101,$D41)),"")</f>
        <v/>
      </c>
      <c r="M41" s="17">
        <f>IFERROR(IF(OR($L41="",NOT(ISNUMBER($I41))),"",IF($L41&gt;$I41,"Capacity Exception","Capacity OK")),"")</f>
        <v/>
      </c>
      <c r="N41" s="17">
        <f>IFERROR(IF(OR($A41="",NOT(ISNUMBER($E41)),NOT(ISNUMBER($G41))),"",IF($G41&gt;$E41,"Due-Date Exception","Due-Date OK")),"")</f>
        <v/>
      </c>
      <c r="O41" s="17">
        <f>IFERROR(IF(OR($A41="",NOT(ISNUMBER($F41)),NOT(ISNUMBER($G41))),"",IF($G41&lt;$F41,"Date Sequence Exception","Date Sequence OK")),"")</f>
        <v/>
      </c>
      <c r="P41" s="17">
        <f>IFERROR(IF(OR($M41="",$N41="",$O41=""),"",IF(OR($M41="Capacity Exception",$N41="Due-Date Exception",$O41="Date Sequence Exception"),"Reschedule Required","Planned")),"")</f>
        <v/>
      </c>
      <c r="Q41" s="17">
        <f>IFERROR(IF(OR($P41="",NOT(ISNUMBER($F41))),"",$F41+ROW()/100000),"")</f>
        <v/>
      </c>
    </row>
    <row r="42">
      <c r="A42" s="13" t="n"/>
      <c r="B42" s="13" t="n"/>
      <c r="C42" s="13" t="n"/>
      <c r="D42" s="13" t="n"/>
      <c r="E42" s="14" t="n"/>
      <c r="F42" s="14" t="n"/>
      <c r="G42" s="14" t="n"/>
      <c r="H42" s="15" t="n"/>
      <c r="I42" s="15" t="n"/>
      <c r="J42" s="13" t="n"/>
      <c r="K42" s="13" t="n"/>
      <c r="L42" s="16">
        <f>IFERROR(IF(OR($A42="",$B42="",$D42="",NOT(ISNUMBER($H42))),"",SUMIFS($H$2:$H$101,$B$2:$B$101,$B42,$D$2:$D$101,$D42)),"")</f>
        <v/>
      </c>
      <c r="M42" s="17">
        <f>IFERROR(IF(OR($L42="",NOT(ISNUMBER($I42))),"",IF($L42&gt;$I42,"Capacity Exception","Capacity OK")),"")</f>
        <v/>
      </c>
      <c r="N42" s="17">
        <f>IFERROR(IF(OR($A42="",NOT(ISNUMBER($E42)),NOT(ISNUMBER($G42))),"",IF($G42&gt;$E42,"Due-Date Exception","Due-Date OK")),"")</f>
        <v/>
      </c>
      <c r="O42" s="17">
        <f>IFERROR(IF(OR($A42="",NOT(ISNUMBER($F42)),NOT(ISNUMBER($G42))),"",IF($G42&lt;$F42,"Date Sequence Exception","Date Sequence OK")),"")</f>
        <v/>
      </c>
      <c r="P42" s="17">
        <f>IFERROR(IF(OR($M42="",$N42="",$O42=""),"",IF(OR($M42="Capacity Exception",$N42="Due-Date Exception",$O42="Date Sequence Exception"),"Reschedule Required","Planned")),"")</f>
        <v/>
      </c>
      <c r="Q42" s="17">
        <f>IFERROR(IF(OR($P42="",NOT(ISNUMBER($F42))),"",$F42+ROW()/100000),"")</f>
        <v/>
      </c>
    </row>
    <row r="43">
      <c r="A43" s="13" t="n"/>
      <c r="B43" s="13" t="n"/>
      <c r="C43" s="13" t="n"/>
      <c r="D43" s="13" t="n"/>
      <c r="E43" s="14" t="n"/>
      <c r="F43" s="14" t="n"/>
      <c r="G43" s="14" t="n"/>
      <c r="H43" s="15" t="n"/>
      <c r="I43" s="15" t="n"/>
      <c r="J43" s="13" t="n"/>
      <c r="K43" s="13" t="n"/>
      <c r="L43" s="16">
        <f>IFERROR(IF(OR($A43="",$B43="",$D43="",NOT(ISNUMBER($H43))),"",SUMIFS($H$2:$H$101,$B$2:$B$101,$B43,$D$2:$D$101,$D43)),"")</f>
        <v/>
      </c>
      <c r="M43" s="17">
        <f>IFERROR(IF(OR($L43="",NOT(ISNUMBER($I43))),"",IF($L43&gt;$I43,"Capacity Exception","Capacity OK")),"")</f>
        <v/>
      </c>
      <c r="N43" s="17">
        <f>IFERROR(IF(OR($A43="",NOT(ISNUMBER($E43)),NOT(ISNUMBER($G43))),"",IF($G43&gt;$E43,"Due-Date Exception","Due-Date OK")),"")</f>
        <v/>
      </c>
      <c r="O43" s="17">
        <f>IFERROR(IF(OR($A43="",NOT(ISNUMBER($F43)),NOT(ISNUMBER($G43))),"",IF($G43&lt;$F43,"Date Sequence Exception","Date Sequence OK")),"")</f>
        <v/>
      </c>
      <c r="P43" s="17">
        <f>IFERROR(IF(OR($M43="",$N43="",$O43=""),"",IF(OR($M43="Capacity Exception",$N43="Due-Date Exception",$O43="Date Sequence Exception"),"Reschedule Required","Planned")),"")</f>
        <v/>
      </c>
      <c r="Q43" s="17">
        <f>IFERROR(IF(OR($P43="",NOT(ISNUMBER($F43))),"",$F43+ROW()/100000),"")</f>
        <v/>
      </c>
    </row>
    <row r="44">
      <c r="A44" s="13" t="n"/>
      <c r="B44" s="13" t="n"/>
      <c r="C44" s="13" t="n"/>
      <c r="D44" s="13" t="n"/>
      <c r="E44" s="14" t="n"/>
      <c r="F44" s="14" t="n"/>
      <c r="G44" s="14" t="n"/>
      <c r="H44" s="15" t="n"/>
      <c r="I44" s="15" t="n"/>
      <c r="J44" s="13" t="n"/>
      <c r="K44" s="13" t="n"/>
      <c r="L44" s="16">
        <f>IFERROR(IF(OR($A44="",$B44="",$D44="",NOT(ISNUMBER($H44))),"",SUMIFS($H$2:$H$101,$B$2:$B$101,$B44,$D$2:$D$101,$D44)),"")</f>
        <v/>
      </c>
      <c r="M44" s="17">
        <f>IFERROR(IF(OR($L44="",NOT(ISNUMBER($I44))),"",IF($L44&gt;$I44,"Capacity Exception","Capacity OK")),"")</f>
        <v/>
      </c>
      <c r="N44" s="17">
        <f>IFERROR(IF(OR($A44="",NOT(ISNUMBER($E44)),NOT(ISNUMBER($G44))),"",IF($G44&gt;$E44,"Due-Date Exception","Due-Date OK")),"")</f>
        <v/>
      </c>
      <c r="O44" s="17">
        <f>IFERROR(IF(OR($A44="",NOT(ISNUMBER($F44)),NOT(ISNUMBER($G44))),"",IF($G44&lt;$F44,"Date Sequence Exception","Date Sequence OK")),"")</f>
        <v/>
      </c>
      <c r="P44" s="17">
        <f>IFERROR(IF(OR($M44="",$N44="",$O44=""),"",IF(OR($M44="Capacity Exception",$N44="Due-Date Exception",$O44="Date Sequence Exception"),"Reschedule Required","Planned")),"")</f>
        <v/>
      </c>
      <c r="Q44" s="17">
        <f>IFERROR(IF(OR($P44="",NOT(ISNUMBER($F44))),"",$F44+ROW()/100000),"")</f>
        <v/>
      </c>
    </row>
    <row r="45">
      <c r="A45" s="13" t="n"/>
      <c r="B45" s="13" t="n"/>
      <c r="C45" s="13" t="n"/>
      <c r="D45" s="13" t="n"/>
      <c r="E45" s="14" t="n"/>
      <c r="F45" s="14" t="n"/>
      <c r="G45" s="14" t="n"/>
      <c r="H45" s="15" t="n"/>
      <c r="I45" s="15" t="n"/>
      <c r="J45" s="13" t="n"/>
      <c r="K45" s="13" t="n"/>
      <c r="L45" s="16">
        <f>IFERROR(IF(OR($A45="",$B45="",$D45="",NOT(ISNUMBER($H45))),"",SUMIFS($H$2:$H$101,$B$2:$B$101,$B45,$D$2:$D$101,$D45)),"")</f>
        <v/>
      </c>
      <c r="M45" s="17">
        <f>IFERROR(IF(OR($L45="",NOT(ISNUMBER($I45))),"",IF($L45&gt;$I45,"Capacity Exception","Capacity OK")),"")</f>
        <v/>
      </c>
      <c r="N45" s="17">
        <f>IFERROR(IF(OR($A45="",NOT(ISNUMBER($E45)),NOT(ISNUMBER($G45))),"",IF($G45&gt;$E45,"Due-Date Exception","Due-Date OK")),"")</f>
        <v/>
      </c>
      <c r="O45" s="17">
        <f>IFERROR(IF(OR($A45="",NOT(ISNUMBER($F45)),NOT(ISNUMBER($G45))),"",IF($G45&lt;$F45,"Date Sequence Exception","Date Sequence OK")),"")</f>
        <v/>
      </c>
      <c r="P45" s="17">
        <f>IFERROR(IF(OR($M45="",$N45="",$O45=""),"",IF(OR($M45="Capacity Exception",$N45="Due-Date Exception",$O45="Date Sequence Exception"),"Reschedule Required","Planned")),"")</f>
        <v/>
      </c>
      <c r="Q45" s="17">
        <f>IFERROR(IF(OR($P45="",NOT(ISNUMBER($F45))),"",$F45+ROW()/100000),"")</f>
        <v/>
      </c>
    </row>
    <row r="46">
      <c r="A46" s="13" t="n"/>
      <c r="B46" s="13" t="n"/>
      <c r="C46" s="13" t="n"/>
      <c r="D46" s="13" t="n"/>
      <c r="E46" s="14" t="n"/>
      <c r="F46" s="14" t="n"/>
      <c r="G46" s="14" t="n"/>
      <c r="H46" s="15" t="n"/>
      <c r="I46" s="15" t="n"/>
      <c r="J46" s="13" t="n"/>
      <c r="K46" s="13" t="n"/>
      <c r="L46" s="16">
        <f>IFERROR(IF(OR($A46="",$B46="",$D46="",NOT(ISNUMBER($H46))),"",SUMIFS($H$2:$H$101,$B$2:$B$101,$B46,$D$2:$D$101,$D46)),"")</f>
        <v/>
      </c>
      <c r="M46" s="17">
        <f>IFERROR(IF(OR($L46="",NOT(ISNUMBER($I46))),"",IF($L46&gt;$I46,"Capacity Exception","Capacity OK")),"")</f>
        <v/>
      </c>
      <c r="N46" s="17">
        <f>IFERROR(IF(OR($A46="",NOT(ISNUMBER($E46)),NOT(ISNUMBER($G46))),"",IF($G46&gt;$E46,"Due-Date Exception","Due-Date OK")),"")</f>
        <v/>
      </c>
      <c r="O46" s="17">
        <f>IFERROR(IF(OR($A46="",NOT(ISNUMBER($F46)),NOT(ISNUMBER($G46))),"",IF($G46&lt;$F46,"Date Sequence Exception","Date Sequence OK")),"")</f>
        <v/>
      </c>
      <c r="P46" s="17">
        <f>IFERROR(IF(OR($M46="",$N46="",$O46=""),"",IF(OR($M46="Capacity Exception",$N46="Due-Date Exception",$O46="Date Sequence Exception"),"Reschedule Required","Planned")),"")</f>
        <v/>
      </c>
      <c r="Q46" s="17">
        <f>IFERROR(IF(OR($P46="",NOT(ISNUMBER($F46))),"",$F46+ROW()/100000),"")</f>
        <v/>
      </c>
    </row>
    <row r="47">
      <c r="A47" s="13" t="n"/>
      <c r="B47" s="13" t="n"/>
      <c r="C47" s="13" t="n"/>
      <c r="D47" s="13" t="n"/>
      <c r="E47" s="14" t="n"/>
      <c r="F47" s="14" t="n"/>
      <c r="G47" s="14" t="n"/>
      <c r="H47" s="15" t="n"/>
      <c r="I47" s="15" t="n"/>
      <c r="J47" s="13" t="n"/>
      <c r="K47" s="13" t="n"/>
      <c r="L47" s="16">
        <f>IFERROR(IF(OR($A47="",$B47="",$D47="",NOT(ISNUMBER($H47))),"",SUMIFS($H$2:$H$101,$B$2:$B$101,$B47,$D$2:$D$101,$D47)),"")</f>
        <v/>
      </c>
      <c r="M47" s="17">
        <f>IFERROR(IF(OR($L47="",NOT(ISNUMBER($I47))),"",IF($L47&gt;$I47,"Capacity Exception","Capacity OK")),"")</f>
        <v/>
      </c>
      <c r="N47" s="17">
        <f>IFERROR(IF(OR($A47="",NOT(ISNUMBER($E47)),NOT(ISNUMBER($G47))),"",IF($G47&gt;$E47,"Due-Date Exception","Due-Date OK")),"")</f>
        <v/>
      </c>
      <c r="O47" s="17">
        <f>IFERROR(IF(OR($A47="",NOT(ISNUMBER($F47)),NOT(ISNUMBER($G47))),"",IF($G47&lt;$F47,"Date Sequence Exception","Date Sequence OK")),"")</f>
        <v/>
      </c>
      <c r="P47" s="17">
        <f>IFERROR(IF(OR($M47="",$N47="",$O47=""),"",IF(OR($M47="Capacity Exception",$N47="Due-Date Exception",$O47="Date Sequence Exception"),"Reschedule Required","Planned")),"")</f>
        <v/>
      </c>
      <c r="Q47" s="17">
        <f>IFERROR(IF(OR($P47="",NOT(ISNUMBER($F47))),"",$F47+ROW()/100000),"")</f>
        <v/>
      </c>
    </row>
    <row r="48">
      <c r="A48" s="13" t="n"/>
      <c r="B48" s="13" t="n"/>
      <c r="C48" s="13" t="n"/>
      <c r="D48" s="13" t="n"/>
      <c r="E48" s="14" t="n"/>
      <c r="F48" s="14" t="n"/>
      <c r="G48" s="14" t="n"/>
      <c r="H48" s="15" t="n"/>
      <c r="I48" s="15" t="n"/>
      <c r="J48" s="13" t="n"/>
      <c r="K48" s="13" t="n"/>
      <c r="L48" s="16">
        <f>IFERROR(IF(OR($A48="",$B48="",$D48="",NOT(ISNUMBER($H48))),"",SUMIFS($H$2:$H$101,$B$2:$B$101,$B48,$D$2:$D$101,$D48)),"")</f>
        <v/>
      </c>
      <c r="M48" s="17">
        <f>IFERROR(IF(OR($L48="",NOT(ISNUMBER($I48))),"",IF($L48&gt;$I48,"Capacity Exception","Capacity OK")),"")</f>
        <v/>
      </c>
      <c r="N48" s="17">
        <f>IFERROR(IF(OR($A48="",NOT(ISNUMBER($E48)),NOT(ISNUMBER($G48))),"",IF($G48&gt;$E48,"Due-Date Exception","Due-Date OK")),"")</f>
        <v/>
      </c>
      <c r="O48" s="17">
        <f>IFERROR(IF(OR($A48="",NOT(ISNUMBER($F48)),NOT(ISNUMBER($G48))),"",IF($G48&lt;$F48,"Date Sequence Exception","Date Sequence OK")),"")</f>
        <v/>
      </c>
      <c r="P48" s="17">
        <f>IFERROR(IF(OR($M48="",$N48="",$O48=""),"",IF(OR($M48="Capacity Exception",$N48="Due-Date Exception",$O48="Date Sequence Exception"),"Reschedule Required","Planned")),"")</f>
        <v/>
      </c>
      <c r="Q48" s="17">
        <f>IFERROR(IF(OR($P48="",NOT(ISNUMBER($F48))),"",$F48+ROW()/100000),"")</f>
        <v/>
      </c>
    </row>
    <row r="49">
      <c r="A49" s="13" t="n"/>
      <c r="B49" s="13" t="n"/>
      <c r="C49" s="13" t="n"/>
      <c r="D49" s="13" t="n"/>
      <c r="E49" s="14" t="n"/>
      <c r="F49" s="14" t="n"/>
      <c r="G49" s="14" t="n"/>
      <c r="H49" s="15" t="n"/>
      <c r="I49" s="15" t="n"/>
      <c r="J49" s="13" t="n"/>
      <c r="K49" s="13" t="n"/>
      <c r="L49" s="16">
        <f>IFERROR(IF(OR($A49="",$B49="",$D49="",NOT(ISNUMBER($H49))),"",SUMIFS($H$2:$H$101,$B$2:$B$101,$B49,$D$2:$D$101,$D49)),"")</f>
        <v/>
      </c>
      <c r="M49" s="17">
        <f>IFERROR(IF(OR($L49="",NOT(ISNUMBER($I49))),"",IF($L49&gt;$I49,"Capacity Exception","Capacity OK")),"")</f>
        <v/>
      </c>
      <c r="N49" s="17">
        <f>IFERROR(IF(OR($A49="",NOT(ISNUMBER($E49)),NOT(ISNUMBER($G49))),"",IF($G49&gt;$E49,"Due-Date Exception","Due-Date OK")),"")</f>
        <v/>
      </c>
      <c r="O49" s="17">
        <f>IFERROR(IF(OR($A49="",NOT(ISNUMBER($F49)),NOT(ISNUMBER($G49))),"",IF($G49&lt;$F49,"Date Sequence Exception","Date Sequence OK")),"")</f>
        <v/>
      </c>
      <c r="P49" s="17">
        <f>IFERROR(IF(OR($M49="",$N49="",$O49=""),"",IF(OR($M49="Capacity Exception",$N49="Due-Date Exception",$O49="Date Sequence Exception"),"Reschedule Required","Planned")),"")</f>
        <v/>
      </c>
      <c r="Q49" s="17">
        <f>IFERROR(IF(OR($P49="",NOT(ISNUMBER($F49))),"",$F49+ROW()/100000),"")</f>
        <v/>
      </c>
    </row>
    <row r="50">
      <c r="A50" s="13" t="n"/>
      <c r="B50" s="13" t="n"/>
      <c r="C50" s="13" t="n"/>
      <c r="D50" s="13" t="n"/>
      <c r="E50" s="14" t="n"/>
      <c r="F50" s="14" t="n"/>
      <c r="G50" s="14" t="n"/>
      <c r="H50" s="15" t="n"/>
      <c r="I50" s="15" t="n"/>
      <c r="J50" s="13" t="n"/>
      <c r="K50" s="13" t="n"/>
      <c r="L50" s="16">
        <f>IFERROR(IF(OR($A50="",$B50="",$D50="",NOT(ISNUMBER($H50))),"",SUMIFS($H$2:$H$101,$B$2:$B$101,$B50,$D$2:$D$101,$D50)),"")</f>
        <v/>
      </c>
      <c r="M50" s="17">
        <f>IFERROR(IF(OR($L50="",NOT(ISNUMBER($I50))),"",IF($L50&gt;$I50,"Capacity Exception","Capacity OK")),"")</f>
        <v/>
      </c>
      <c r="N50" s="17">
        <f>IFERROR(IF(OR($A50="",NOT(ISNUMBER($E50)),NOT(ISNUMBER($G50))),"",IF($G50&gt;$E50,"Due-Date Exception","Due-Date OK")),"")</f>
        <v/>
      </c>
      <c r="O50" s="17">
        <f>IFERROR(IF(OR($A50="",NOT(ISNUMBER($F50)),NOT(ISNUMBER($G50))),"",IF($G50&lt;$F50,"Date Sequence Exception","Date Sequence OK")),"")</f>
        <v/>
      </c>
      <c r="P50" s="17">
        <f>IFERROR(IF(OR($M50="",$N50="",$O50=""),"",IF(OR($M50="Capacity Exception",$N50="Due-Date Exception",$O50="Date Sequence Exception"),"Reschedule Required","Planned")),"")</f>
        <v/>
      </c>
      <c r="Q50" s="17">
        <f>IFERROR(IF(OR($P50="",NOT(ISNUMBER($F50))),"",$F50+ROW()/100000),"")</f>
        <v/>
      </c>
    </row>
    <row r="51">
      <c r="A51" s="13" t="n"/>
      <c r="B51" s="13" t="n"/>
      <c r="C51" s="13" t="n"/>
      <c r="D51" s="13" t="n"/>
      <c r="E51" s="14" t="n"/>
      <c r="F51" s="14" t="n"/>
      <c r="G51" s="14" t="n"/>
      <c r="H51" s="15" t="n"/>
      <c r="I51" s="15" t="n"/>
      <c r="J51" s="13" t="n"/>
      <c r="K51" s="13" t="n"/>
      <c r="L51" s="16">
        <f>IFERROR(IF(OR($A51="",$B51="",$D51="",NOT(ISNUMBER($H51))),"",SUMIFS($H$2:$H$101,$B$2:$B$101,$B51,$D$2:$D$101,$D51)),"")</f>
        <v/>
      </c>
      <c r="M51" s="17">
        <f>IFERROR(IF(OR($L51="",NOT(ISNUMBER($I51))),"",IF($L51&gt;$I51,"Capacity Exception","Capacity OK")),"")</f>
        <v/>
      </c>
      <c r="N51" s="17">
        <f>IFERROR(IF(OR($A51="",NOT(ISNUMBER($E51)),NOT(ISNUMBER($G51))),"",IF($G51&gt;$E51,"Due-Date Exception","Due-Date OK")),"")</f>
        <v/>
      </c>
      <c r="O51" s="17">
        <f>IFERROR(IF(OR($A51="",NOT(ISNUMBER($F51)),NOT(ISNUMBER($G51))),"",IF($G51&lt;$F51,"Date Sequence Exception","Date Sequence OK")),"")</f>
        <v/>
      </c>
      <c r="P51" s="17">
        <f>IFERROR(IF(OR($M51="",$N51="",$O51=""),"",IF(OR($M51="Capacity Exception",$N51="Due-Date Exception",$O51="Date Sequence Exception"),"Reschedule Required","Planned")),"")</f>
        <v/>
      </c>
      <c r="Q51" s="17">
        <f>IFERROR(IF(OR($P51="",NOT(ISNUMBER($F51))),"",$F51+ROW()/100000),"")</f>
        <v/>
      </c>
    </row>
    <row r="52">
      <c r="A52" s="13" t="n"/>
      <c r="B52" s="13" t="n"/>
      <c r="C52" s="13" t="n"/>
      <c r="D52" s="13" t="n"/>
      <c r="E52" s="14" t="n"/>
      <c r="F52" s="14" t="n"/>
      <c r="G52" s="14" t="n"/>
      <c r="H52" s="15" t="n"/>
      <c r="I52" s="15" t="n"/>
      <c r="J52" s="13" t="n"/>
      <c r="K52" s="13" t="n"/>
      <c r="L52" s="16">
        <f>IFERROR(IF(OR($A52="",$B52="",$D52="",NOT(ISNUMBER($H52))),"",SUMIFS($H$2:$H$101,$B$2:$B$101,$B52,$D$2:$D$101,$D52)),"")</f>
        <v/>
      </c>
      <c r="M52" s="17">
        <f>IFERROR(IF(OR($L52="",NOT(ISNUMBER($I52))),"",IF($L52&gt;$I52,"Capacity Exception","Capacity OK")),"")</f>
        <v/>
      </c>
      <c r="N52" s="17">
        <f>IFERROR(IF(OR($A52="",NOT(ISNUMBER($E52)),NOT(ISNUMBER($G52))),"",IF($G52&gt;$E52,"Due-Date Exception","Due-Date OK")),"")</f>
        <v/>
      </c>
      <c r="O52" s="17">
        <f>IFERROR(IF(OR($A52="",NOT(ISNUMBER($F52)),NOT(ISNUMBER($G52))),"",IF($G52&lt;$F52,"Date Sequence Exception","Date Sequence OK")),"")</f>
        <v/>
      </c>
      <c r="P52" s="17">
        <f>IFERROR(IF(OR($M52="",$N52="",$O52=""),"",IF(OR($M52="Capacity Exception",$N52="Due-Date Exception",$O52="Date Sequence Exception"),"Reschedule Required","Planned")),"")</f>
        <v/>
      </c>
      <c r="Q52" s="17">
        <f>IFERROR(IF(OR($P52="",NOT(ISNUMBER($F52))),"",$F52+ROW()/100000),"")</f>
        <v/>
      </c>
    </row>
    <row r="53">
      <c r="A53" s="13" t="n"/>
      <c r="B53" s="13" t="n"/>
      <c r="C53" s="13" t="n"/>
      <c r="D53" s="13" t="n"/>
      <c r="E53" s="14" t="n"/>
      <c r="F53" s="14" t="n"/>
      <c r="G53" s="14" t="n"/>
      <c r="H53" s="15" t="n"/>
      <c r="I53" s="15" t="n"/>
      <c r="J53" s="13" t="n"/>
      <c r="K53" s="13" t="n"/>
      <c r="L53" s="16">
        <f>IFERROR(IF(OR($A53="",$B53="",$D53="",NOT(ISNUMBER($H53))),"",SUMIFS($H$2:$H$101,$B$2:$B$101,$B53,$D$2:$D$101,$D53)),"")</f>
        <v/>
      </c>
      <c r="M53" s="17">
        <f>IFERROR(IF(OR($L53="",NOT(ISNUMBER($I53))),"",IF($L53&gt;$I53,"Capacity Exception","Capacity OK")),"")</f>
        <v/>
      </c>
      <c r="N53" s="17">
        <f>IFERROR(IF(OR($A53="",NOT(ISNUMBER($E53)),NOT(ISNUMBER($G53))),"",IF($G53&gt;$E53,"Due-Date Exception","Due-Date OK")),"")</f>
        <v/>
      </c>
      <c r="O53" s="17">
        <f>IFERROR(IF(OR($A53="",NOT(ISNUMBER($F53)),NOT(ISNUMBER($G53))),"",IF($G53&lt;$F53,"Date Sequence Exception","Date Sequence OK")),"")</f>
        <v/>
      </c>
      <c r="P53" s="17">
        <f>IFERROR(IF(OR($M53="",$N53="",$O53=""),"",IF(OR($M53="Capacity Exception",$N53="Due-Date Exception",$O53="Date Sequence Exception"),"Reschedule Required","Planned")),"")</f>
        <v/>
      </c>
      <c r="Q53" s="17">
        <f>IFERROR(IF(OR($P53="",NOT(ISNUMBER($F53))),"",$F53+ROW()/100000),"")</f>
        <v/>
      </c>
    </row>
    <row r="54">
      <c r="A54" s="13" t="n"/>
      <c r="B54" s="13" t="n"/>
      <c r="C54" s="13" t="n"/>
      <c r="D54" s="13" t="n"/>
      <c r="E54" s="14" t="n"/>
      <c r="F54" s="14" t="n"/>
      <c r="G54" s="14" t="n"/>
      <c r="H54" s="15" t="n"/>
      <c r="I54" s="15" t="n"/>
      <c r="J54" s="13" t="n"/>
      <c r="K54" s="13" t="n"/>
      <c r="L54" s="16">
        <f>IFERROR(IF(OR($A54="",$B54="",$D54="",NOT(ISNUMBER($H54))),"",SUMIFS($H$2:$H$101,$B$2:$B$101,$B54,$D$2:$D$101,$D54)),"")</f>
        <v/>
      </c>
      <c r="M54" s="17">
        <f>IFERROR(IF(OR($L54="",NOT(ISNUMBER($I54))),"",IF($L54&gt;$I54,"Capacity Exception","Capacity OK")),"")</f>
        <v/>
      </c>
      <c r="N54" s="17">
        <f>IFERROR(IF(OR($A54="",NOT(ISNUMBER($E54)),NOT(ISNUMBER($G54))),"",IF($G54&gt;$E54,"Due-Date Exception","Due-Date OK")),"")</f>
        <v/>
      </c>
      <c r="O54" s="17">
        <f>IFERROR(IF(OR($A54="",NOT(ISNUMBER($F54)),NOT(ISNUMBER($G54))),"",IF($G54&lt;$F54,"Date Sequence Exception","Date Sequence OK")),"")</f>
        <v/>
      </c>
      <c r="P54" s="17">
        <f>IFERROR(IF(OR($M54="",$N54="",$O54=""),"",IF(OR($M54="Capacity Exception",$N54="Due-Date Exception",$O54="Date Sequence Exception"),"Reschedule Required","Planned")),"")</f>
        <v/>
      </c>
      <c r="Q54" s="17">
        <f>IFERROR(IF(OR($P54="",NOT(ISNUMBER($F54))),"",$F54+ROW()/100000),"")</f>
        <v/>
      </c>
    </row>
    <row r="55">
      <c r="A55" s="13" t="n"/>
      <c r="B55" s="13" t="n"/>
      <c r="C55" s="13" t="n"/>
      <c r="D55" s="13" t="n"/>
      <c r="E55" s="14" t="n"/>
      <c r="F55" s="14" t="n"/>
      <c r="G55" s="14" t="n"/>
      <c r="H55" s="15" t="n"/>
      <c r="I55" s="15" t="n"/>
      <c r="J55" s="13" t="n"/>
      <c r="K55" s="13" t="n"/>
      <c r="L55" s="16">
        <f>IFERROR(IF(OR($A55="",$B55="",$D55="",NOT(ISNUMBER($H55))),"",SUMIFS($H$2:$H$101,$B$2:$B$101,$B55,$D$2:$D$101,$D55)),"")</f>
        <v/>
      </c>
      <c r="M55" s="17">
        <f>IFERROR(IF(OR($L55="",NOT(ISNUMBER($I55))),"",IF($L55&gt;$I55,"Capacity Exception","Capacity OK")),"")</f>
        <v/>
      </c>
      <c r="N55" s="17">
        <f>IFERROR(IF(OR($A55="",NOT(ISNUMBER($E55)),NOT(ISNUMBER($G55))),"",IF($G55&gt;$E55,"Due-Date Exception","Due-Date OK")),"")</f>
        <v/>
      </c>
      <c r="O55" s="17">
        <f>IFERROR(IF(OR($A55="",NOT(ISNUMBER($F55)),NOT(ISNUMBER($G55))),"",IF($G55&lt;$F55,"Date Sequence Exception","Date Sequence OK")),"")</f>
        <v/>
      </c>
      <c r="P55" s="17">
        <f>IFERROR(IF(OR($M55="",$N55="",$O55=""),"",IF(OR($M55="Capacity Exception",$N55="Due-Date Exception",$O55="Date Sequence Exception"),"Reschedule Required","Planned")),"")</f>
        <v/>
      </c>
      <c r="Q55" s="17">
        <f>IFERROR(IF(OR($P55="",NOT(ISNUMBER($F55))),"",$F55+ROW()/100000),"")</f>
        <v/>
      </c>
    </row>
    <row r="56">
      <c r="A56" s="13" t="n"/>
      <c r="B56" s="13" t="n"/>
      <c r="C56" s="13" t="n"/>
      <c r="D56" s="13" t="n"/>
      <c r="E56" s="14" t="n"/>
      <c r="F56" s="14" t="n"/>
      <c r="G56" s="14" t="n"/>
      <c r="H56" s="15" t="n"/>
      <c r="I56" s="15" t="n"/>
      <c r="J56" s="13" t="n"/>
      <c r="K56" s="13" t="n"/>
      <c r="L56" s="16">
        <f>IFERROR(IF(OR($A56="",$B56="",$D56="",NOT(ISNUMBER($H56))),"",SUMIFS($H$2:$H$101,$B$2:$B$101,$B56,$D$2:$D$101,$D56)),"")</f>
        <v/>
      </c>
      <c r="M56" s="17">
        <f>IFERROR(IF(OR($L56="",NOT(ISNUMBER($I56))),"",IF($L56&gt;$I56,"Capacity Exception","Capacity OK")),"")</f>
        <v/>
      </c>
      <c r="N56" s="17">
        <f>IFERROR(IF(OR($A56="",NOT(ISNUMBER($E56)),NOT(ISNUMBER($G56))),"",IF($G56&gt;$E56,"Due-Date Exception","Due-Date OK")),"")</f>
        <v/>
      </c>
      <c r="O56" s="17">
        <f>IFERROR(IF(OR($A56="",NOT(ISNUMBER($F56)),NOT(ISNUMBER($G56))),"",IF($G56&lt;$F56,"Date Sequence Exception","Date Sequence OK")),"")</f>
        <v/>
      </c>
      <c r="P56" s="17">
        <f>IFERROR(IF(OR($M56="",$N56="",$O56=""),"",IF(OR($M56="Capacity Exception",$N56="Due-Date Exception",$O56="Date Sequence Exception"),"Reschedule Required","Planned")),"")</f>
        <v/>
      </c>
      <c r="Q56" s="17">
        <f>IFERROR(IF(OR($P56="",NOT(ISNUMBER($F56))),"",$F56+ROW()/100000),"")</f>
        <v/>
      </c>
    </row>
    <row r="57">
      <c r="A57" s="13" t="n"/>
      <c r="B57" s="13" t="n"/>
      <c r="C57" s="13" t="n"/>
      <c r="D57" s="13" t="n"/>
      <c r="E57" s="14" t="n"/>
      <c r="F57" s="14" t="n"/>
      <c r="G57" s="14" t="n"/>
      <c r="H57" s="15" t="n"/>
      <c r="I57" s="15" t="n"/>
      <c r="J57" s="13" t="n"/>
      <c r="K57" s="13" t="n"/>
      <c r="L57" s="16">
        <f>IFERROR(IF(OR($A57="",$B57="",$D57="",NOT(ISNUMBER($H57))),"",SUMIFS($H$2:$H$101,$B$2:$B$101,$B57,$D$2:$D$101,$D57)),"")</f>
        <v/>
      </c>
      <c r="M57" s="17">
        <f>IFERROR(IF(OR($L57="",NOT(ISNUMBER($I57))),"",IF($L57&gt;$I57,"Capacity Exception","Capacity OK")),"")</f>
        <v/>
      </c>
      <c r="N57" s="17">
        <f>IFERROR(IF(OR($A57="",NOT(ISNUMBER($E57)),NOT(ISNUMBER($G57))),"",IF($G57&gt;$E57,"Due-Date Exception","Due-Date OK")),"")</f>
        <v/>
      </c>
      <c r="O57" s="17">
        <f>IFERROR(IF(OR($A57="",NOT(ISNUMBER($F57)),NOT(ISNUMBER($G57))),"",IF($G57&lt;$F57,"Date Sequence Exception","Date Sequence OK")),"")</f>
        <v/>
      </c>
      <c r="P57" s="17">
        <f>IFERROR(IF(OR($M57="",$N57="",$O57=""),"",IF(OR($M57="Capacity Exception",$N57="Due-Date Exception",$O57="Date Sequence Exception"),"Reschedule Required","Planned")),"")</f>
        <v/>
      </c>
      <c r="Q57" s="17">
        <f>IFERROR(IF(OR($P57="",NOT(ISNUMBER($F57))),"",$F57+ROW()/100000),"")</f>
        <v/>
      </c>
    </row>
    <row r="58">
      <c r="A58" s="13" t="n"/>
      <c r="B58" s="13" t="n"/>
      <c r="C58" s="13" t="n"/>
      <c r="D58" s="13" t="n"/>
      <c r="E58" s="14" t="n"/>
      <c r="F58" s="14" t="n"/>
      <c r="G58" s="14" t="n"/>
      <c r="H58" s="15" t="n"/>
      <c r="I58" s="15" t="n"/>
      <c r="J58" s="13" t="n"/>
      <c r="K58" s="13" t="n"/>
      <c r="L58" s="16">
        <f>IFERROR(IF(OR($A58="",$B58="",$D58="",NOT(ISNUMBER($H58))),"",SUMIFS($H$2:$H$101,$B$2:$B$101,$B58,$D$2:$D$101,$D58)),"")</f>
        <v/>
      </c>
      <c r="M58" s="17">
        <f>IFERROR(IF(OR($L58="",NOT(ISNUMBER($I58))),"",IF($L58&gt;$I58,"Capacity Exception","Capacity OK")),"")</f>
        <v/>
      </c>
      <c r="N58" s="17">
        <f>IFERROR(IF(OR($A58="",NOT(ISNUMBER($E58)),NOT(ISNUMBER($G58))),"",IF($G58&gt;$E58,"Due-Date Exception","Due-Date OK")),"")</f>
        <v/>
      </c>
      <c r="O58" s="17">
        <f>IFERROR(IF(OR($A58="",NOT(ISNUMBER($F58)),NOT(ISNUMBER($G58))),"",IF($G58&lt;$F58,"Date Sequence Exception","Date Sequence OK")),"")</f>
        <v/>
      </c>
      <c r="P58" s="17">
        <f>IFERROR(IF(OR($M58="",$N58="",$O58=""),"",IF(OR($M58="Capacity Exception",$N58="Due-Date Exception",$O58="Date Sequence Exception"),"Reschedule Required","Planned")),"")</f>
        <v/>
      </c>
      <c r="Q58" s="17">
        <f>IFERROR(IF(OR($P58="",NOT(ISNUMBER($F58))),"",$F58+ROW()/100000),"")</f>
        <v/>
      </c>
    </row>
    <row r="59">
      <c r="A59" s="13" t="n"/>
      <c r="B59" s="13" t="n"/>
      <c r="C59" s="13" t="n"/>
      <c r="D59" s="13" t="n"/>
      <c r="E59" s="14" t="n"/>
      <c r="F59" s="14" t="n"/>
      <c r="G59" s="14" t="n"/>
      <c r="H59" s="15" t="n"/>
      <c r="I59" s="15" t="n"/>
      <c r="J59" s="13" t="n"/>
      <c r="K59" s="13" t="n"/>
      <c r="L59" s="16">
        <f>IFERROR(IF(OR($A59="",$B59="",$D59="",NOT(ISNUMBER($H59))),"",SUMIFS($H$2:$H$101,$B$2:$B$101,$B59,$D$2:$D$101,$D59)),"")</f>
        <v/>
      </c>
      <c r="M59" s="17">
        <f>IFERROR(IF(OR($L59="",NOT(ISNUMBER($I59))),"",IF($L59&gt;$I59,"Capacity Exception","Capacity OK")),"")</f>
        <v/>
      </c>
      <c r="N59" s="17">
        <f>IFERROR(IF(OR($A59="",NOT(ISNUMBER($E59)),NOT(ISNUMBER($G59))),"",IF($G59&gt;$E59,"Due-Date Exception","Due-Date OK")),"")</f>
        <v/>
      </c>
      <c r="O59" s="17">
        <f>IFERROR(IF(OR($A59="",NOT(ISNUMBER($F59)),NOT(ISNUMBER($G59))),"",IF($G59&lt;$F59,"Date Sequence Exception","Date Sequence OK")),"")</f>
        <v/>
      </c>
      <c r="P59" s="17">
        <f>IFERROR(IF(OR($M59="",$N59="",$O59=""),"",IF(OR($M59="Capacity Exception",$N59="Due-Date Exception",$O59="Date Sequence Exception"),"Reschedule Required","Planned")),"")</f>
        <v/>
      </c>
      <c r="Q59" s="17">
        <f>IFERROR(IF(OR($P59="",NOT(ISNUMBER($F59))),"",$F59+ROW()/100000),"")</f>
        <v/>
      </c>
    </row>
    <row r="60">
      <c r="A60" s="13" t="n"/>
      <c r="B60" s="13" t="n"/>
      <c r="C60" s="13" t="n"/>
      <c r="D60" s="13" t="n"/>
      <c r="E60" s="14" t="n"/>
      <c r="F60" s="14" t="n"/>
      <c r="G60" s="14" t="n"/>
      <c r="H60" s="15" t="n"/>
      <c r="I60" s="15" t="n"/>
      <c r="J60" s="13" t="n"/>
      <c r="K60" s="13" t="n"/>
      <c r="L60" s="16">
        <f>IFERROR(IF(OR($A60="",$B60="",$D60="",NOT(ISNUMBER($H60))),"",SUMIFS($H$2:$H$101,$B$2:$B$101,$B60,$D$2:$D$101,$D60)),"")</f>
        <v/>
      </c>
      <c r="M60" s="17">
        <f>IFERROR(IF(OR($L60="",NOT(ISNUMBER($I60))),"",IF($L60&gt;$I60,"Capacity Exception","Capacity OK")),"")</f>
        <v/>
      </c>
      <c r="N60" s="17">
        <f>IFERROR(IF(OR($A60="",NOT(ISNUMBER($E60)),NOT(ISNUMBER($G60))),"",IF($G60&gt;$E60,"Due-Date Exception","Due-Date OK")),"")</f>
        <v/>
      </c>
      <c r="O60" s="17">
        <f>IFERROR(IF(OR($A60="",NOT(ISNUMBER($F60)),NOT(ISNUMBER($G60))),"",IF($G60&lt;$F60,"Date Sequence Exception","Date Sequence OK")),"")</f>
        <v/>
      </c>
      <c r="P60" s="17">
        <f>IFERROR(IF(OR($M60="",$N60="",$O60=""),"",IF(OR($M60="Capacity Exception",$N60="Due-Date Exception",$O60="Date Sequence Exception"),"Reschedule Required","Planned")),"")</f>
        <v/>
      </c>
      <c r="Q60" s="17">
        <f>IFERROR(IF(OR($P60="",NOT(ISNUMBER($F60))),"",$F60+ROW()/100000),"")</f>
        <v/>
      </c>
    </row>
    <row r="61">
      <c r="A61" s="13" t="n"/>
      <c r="B61" s="13" t="n"/>
      <c r="C61" s="13" t="n"/>
      <c r="D61" s="13" t="n"/>
      <c r="E61" s="14" t="n"/>
      <c r="F61" s="14" t="n"/>
      <c r="G61" s="14" t="n"/>
      <c r="H61" s="15" t="n"/>
      <c r="I61" s="15" t="n"/>
      <c r="J61" s="13" t="n"/>
      <c r="K61" s="13" t="n"/>
      <c r="L61" s="16">
        <f>IFERROR(IF(OR($A61="",$B61="",$D61="",NOT(ISNUMBER($H61))),"",SUMIFS($H$2:$H$101,$B$2:$B$101,$B61,$D$2:$D$101,$D61)),"")</f>
        <v/>
      </c>
      <c r="M61" s="17">
        <f>IFERROR(IF(OR($L61="",NOT(ISNUMBER($I61))),"",IF($L61&gt;$I61,"Capacity Exception","Capacity OK")),"")</f>
        <v/>
      </c>
      <c r="N61" s="17">
        <f>IFERROR(IF(OR($A61="",NOT(ISNUMBER($E61)),NOT(ISNUMBER($G61))),"",IF($G61&gt;$E61,"Due-Date Exception","Due-Date OK")),"")</f>
        <v/>
      </c>
      <c r="O61" s="17">
        <f>IFERROR(IF(OR($A61="",NOT(ISNUMBER($F61)),NOT(ISNUMBER($G61))),"",IF($G61&lt;$F61,"Date Sequence Exception","Date Sequence OK")),"")</f>
        <v/>
      </c>
      <c r="P61" s="17">
        <f>IFERROR(IF(OR($M61="",$N61="",$O61=""),"",IF(OR($M61="Capacity Exception",$N61="Due-Date Exception",$O61="Date Sequence Exception"),"Reschedule Required","Planned")),"")</f>
        <v/>
      </c>
      <c r="Q61" s="17">
        <f>IFERROR(IF(OR($P61="",NOT(ISNUMBER($F61))),"",$F61+ROW()/100000),"")</f>
        <v/>
      </c>
    </row>
    <row r="62">
      <c r="A62" s="13" t="n"/>
      <c r="B62" s="13" t="n"/>
      <c r="C62" s="13" t="n"/>
      <c r="D62" s="13" t="n"/>
      <c r="E62" s="14" t="n"/>
      <c r="F62" s="14" t="n"/>
      <c r="G62" s="14" t="n"/>
      <c r="H62" s="15" t="n"/>
      <c r="I62" s="15" t="n"/>
      <c r="J62" s="13" t="n"/>
      <c r="K62" s="13" t="n"/>
      <c r="L62" s="16">
        <f>IFERROR(IF(OR($A62="",$B62="",$D62="",NOT(ISNUMBER($H62))),"",SUMIFS($H$2:$H$101,$B$2:$B$101,$B62,$D$2:$D$101,$D62)),"")</f>
        <v/>
      </c>
      <c r="M62" s="17">
        <f>IFERROR(IF(OR($L62="",NOT(ISNUMBER($I62))),"",IF($L62&gt;$I62,"Capacity Exception","Capacity OK")),"")</f>
        <v/>
      </c>
      <c r="N62" s="17">
        <f>IFERROR(IF(OR($A62="",NOT(ISNUMBER($E62)),NOT(ISNUMBER($G62))),"",IF($G62&gt;$E62,"Due-Date Exception","Due-Date OK")),"")</f>
        <v/>
      </c>
      <c r="O62" s="17">
        <f>IFERROR(IF(OR($A62="",NOT(ISNUMBER($F62)),NOT(ISNUMBER($G62))),"",IF($G62&lt;$F62,"Date Sequence Exception","Date Sequence OK")),"")</f>
        <v/>
      </c>
      <c r="P62" s="17">
        <f>IFERROR(IF(OR($M62="",$N62="",$O62=""),"",IF(OR($M62="Capacity Exception",$N62="Due-Date Exception",$O62="Date Sequence Exception"),"Reschedule Required","Planned")),"")</f>
        <v/>
      </c>
      <c r="Q62" s="17">
        <f>IFERROR(IF(OR($P62="",NOT(ISNUMBER($F62))),"",$F62+ROW()/100000),"")</f>
        <v/>
      </c>
    </row>
    <row r="63">
      <c r="A63" s="13" t="n"/>
      <c r="B63" s="13" t="n"/>
      <c r="C63" s="13" t="n"/>
      <c r="D63" s="13" t="n"/>
      <c r="E63" s="14" t="n"/>
      <c r="F63" s="14" t="n"/>
      <c r="G63" s="14" t="n"/>
      <c r="H63" s="15" t="n"/>
      <c r="I63" s="15" t="n"/>
      <c r="J63" s="13" t="n"/>
      <c r="K63" s="13" t="n"/>
      <c r="L63" s="16">
        <f>IFERROR(IF(OR($A63="",$B63="",$D63="",NOT(ISNUMBER($H63))),"",SUMIFS($H$2:$H$101,$B$2:$B$101,$B63,$D$2:$D$101,$D63)),"")</f>
        <v/>
      </c>
      <c r="M63" s="17">
        <f>IFERROR(IF(OR($L63="",NOT(ISNUMBER($I63))),"",IF($L63&gt;$I63,"Capacity Exception","Capacity OK")),"")</f>
        <v/>
      </c>
      <c r="N63" s="17">
        <f>IFERROR(IF(OR($A63="",NOT(ISNUMBER($E63)),NOT(ISNUMBER($G63))),"",IF($G63&gt;$E63,"Due-Date Exception","Due-Date OK")),"")</f>
        <v/>
      </c>
      <c r="O63" s="17">
        <f>IFERROR(IF(OR($A63="",NOT(ISNUMBER($F63)),NOT(ISNUMBER($G63))),"",IF($G63&lt;$F63,"Date Sequence Exception","Date Sequence OK")),"")</f>
        <v/>
      </c>
      <c r="P63" s="17">
        <f>IFERROR(IF(OR($M63="",$N63="",$O63=""),"",IF(OR($M63="Capacity Exception",$N63="Due-Date Exception",$O63="Date Sequence Exception"),"Reschedule Required","Planned")),"")</f>
        <v/>
      </c>
      <c r="Q63" s="17">
        <f>IFERROR(IF(OR($P63="",NOT(ISNUMBER($F63))),"",$F63+ROW()/100000),"")</f>
        <v/>
      </c>
    </row>
    <row r="64">
      <c r="A64" s="13" t="n"/>
      <c r="B64" s="13" t="n"/>
      <c r="C64" s="13" t="n"/>
      <c r="D64" s="13" t="n"/>
      <c r="E64" s="14" t="n"/>
      <c r="F64" s="14" t="n"/>
      <c r="G64" s="14" t="n"/>
      <c r="H64" s="15" t="n"/>
      <c r="I64" s="15" t="n"/>
      <c r="J64" s="13" t="n"/>
      <c r="K64" s="13" t="n"/>
      <c r="L64" s="16">
        <f>IFERROR(IF(OR($A64="",$B64="",$D64="",NOT(ISNUMBER($H64))),"",SUMIFS($H$2:$H$101,$B$2:$B$101,$B64,$D$2:$D$101,$D64)),"")</f>
        <v/>
      </c>
      <c r="M64" s="17">
        <f>IFERROR(IF(OR($L64="",NOT(ISNUMBER($I64))),"",IF($L64&gt;$I64,"Capacity Exception","Capacity OK")),"")</f>
        <v/>
      </c>
      <c r="N64" s="17">
        <f>IFERROR(IF(OR($A64="",NOT(ISNUMBER($E64)),NOT(ISNUMBER($G64))),"",IF($G64&gt;$E64,"Due-Date Exception","Due-Date OK")),"")</f>
        <v/>
      </c>
      <c r="O64" s="17">
        <f>IFERROR(IF(OR($A64="",NOT(ISNUMBER($F64)),NOT(ISNUMBER($G64))),"",IF($G64&lt;$F64,"Date Sequence Exception","Date Sequence OK")),"")</f>
        <v/>
      </c>
      <c r="P64" s="17">
        <f>IFERROR(IF(OR($M64="",$N64="",$O64=""),"",IF(OR($M64="Capacity Exception",$N64="Due-Date Exception",$O64="Date Sequence Exception"),"Reschedule Required","Planned")),"")</f>
        <v/>
      </c>
      <c r="Q64" s="17">
        <f>IFERROR(IF(OR($P64="",NOT(ISNUMBER($F64))),"",$F64+ROW()/100000),"")</f>
        <v/>
      </c>
    </row>
    <row r="65">
      <c r="A65" s="13" t="n"/>
      <c r="B65" s="13" t="n"/>
      <c r="C65" s="13" t="n"/>
      <c r="D65" s="13" t="n"/>
      <c r="E65" s="14" t="n"/>
      <c r="F65" s="14" t="n"/>
      <c r="G65" s="14" t="n"/>
      <c r="H65" s="15" t="n"/>
      <c r="I65" s="15" t="n"/>
      <c r="J65" s="13" t="n"/>
      <c r="K65" s="13" t="n"/>
      <c r="L65" s="16">
        <f>IFERROR(IF(OR($A65="",$B65="",$D65="",NOT(ISNUMBER($H65))),"",SUMIFS($H$2:$H$101,$B$2:$B$101,$B65,$D$2:$D$101,$D65)),"")</f>
        <v/>
      </c>
      <c r="M65" s="17">
        <f>IFERROR(IF(OR($L65="",NOT(ISNUMBER($I65))),"",IF($L65&gt;$I65,"Capacity Exception","Capacity OK")),"")</f>
        <v/>
      </c>
      <c r="N65" s="17">
        <f>IFERROR(IF(OR($A65="",NOT(ISNUMBER($E65)),NOT(ISNUMBER($G65))),"",IF($G65&gt;$E65,"Due-Date Exception","Due-Date OK")),"")</f>
        <v/>
      </c>
      <c r="O65" s="17">
        <f>IFERROR(IF(OR($A65="",NOT(ISNUMBER($F65)),NOT(ISNUMBER($G65))),"",IF($G65&lt;$F65,"Date Sequence Exception","Date Sequence OK")),"")</f>
        <v/>
      </c>
      <c r="P65" s="17">
        <f>IFERROR(IF(OR($M65="",$N65="",$O65=""),"",IF(OR($M65="Capacity Exception",$N65="Due-Date Exception",$O65="Date Sequence Exception"),"Reschedule Required","Planned")),"")</f>
        <v/>
      </c>
      <c r="Q65" s="17">
        <f>IFERROR(IF(OR($P65="",NOT(ISNUMBER($F65))),"",$F65+ROW()/100000),"")</f>
        <v/>
      </c>
    </row>
    <row r="66">
      <c r="A66" s="13" t="n"/>
      <c r="B66" s="13" t="n"/>
      <c r="C66" s="13" t="n"/>
      <c r="D66" s="13" t="n"/>
      <c r="E66" s="14" t="n"/>
      <c r="F66" s="14" t="n"/>
      <c r="G66" s="14" t="n"/>
      <c r="H66" s="15" t="n"/>
      <c r="I66" s="15" t="n"/>
      <c r="J66" s="13" t="n"/>
      <c r="K66" s="13" t="n"/>
      <c r="L66" s="16">
        <f>IFERROR(IF(OR($A66="",$B66="",$D66="",NOT(ISNUMBER($H66))),"",SUMIFS($H$2:$H$101,$B$2:$B$101,$B66,$D$2:$D$101,$D66)),"")</f>
        <v/>
      </c>
      <c r="M66" s="17">
        <f>IFERROR(IF(OR($L66="",NOT(ISNUMBER($I66))),"",IF($L66&gt;$I66,"Capacity Exception","Capacity OK")),"")</f>
        <v/>
      </c>
      <c r="N66" s="17">
        <f>IFERROR(IF(OR($A66="",NOT(ISNUMBER($E66)),NOT(ISNUMBER($G66))),"",IF($G66&gt;$E66,"Due-Date Exception","Due-Date OK")),"")</f>
        <v/>
      </c>
      <c r="O66" s="17">
        <f>IFERROR(IF(OR($A66="",NOT(ISNUMBER($F66)),NOT(ISNUMBER($G66))),"",IF($G66&lt;$F66,"Date Sequence Exception","Date Sequence OK")),"")</f>
        <v/>
      </c>
      <c r="P66" s="17">
        <f>IFERROR(IF(OR($M66="",$N66="",$O66=""),"",IF(OR($M66="Capacity Exception",$N66="Due-Date Exception",$O66="Date Sequence Exception"),"Reschedule Required","Planned")),"")</f>
        <v/>
      </c>
      <c r="Q66" s="17">
        <f>IFERROR(IF(OR($P66="",NOT(ISNUMBER($F66))),"",$F66+ROW()/100000),"")</f>
        <v/>
      </c>
    </row>
    <row r="67">
      <c r="A67" s="13" t="n"/>
      <c r="B67" s="13" t="n"/>
      <c r="C67" s="13" t="n"/>
      <c r="D67" s="13" t="n"/>
      <c r="E67" s="14" t="n"/>
      <c r="F67" s="14" t="n"/>
      <c r="G67" s="14" t="n"/>
      <c r="H67" s="15" t="n"/>
      <c r="I67" s="15" t="n"/>
      <c r="J67" s="13" t="n"/>
      <c r="K67" s="13" t="n"/>
      <c r="L67" s="16">
        <f>IFERROR(IF(OR($A67="",$B67="",$D67="",NOT(ISNUMBER($H67))),"",SUMIFS($H$2:$H$101,$B$2:$B$101,$B67,$D$2:$D$101,$D67)),"")</f>
        <v/>
      </c>
      <c r="M67" s="17">
        <f>IFERROR(IF(OR($L67="",NOT(ISNUMBER($I67))),"",IF($L67&gt;$I67,"Capacity Exception","Capacity OK")),"")</f>
        <v/>
      </c>
      <c r="N67" s="17">
        <f>IFERROR(IF(OR($A67="",NOT(ISNUMBER($E67)),NOT(ISNUMBER($G67))),"",IF($G67&gt;$E67,"Due-Date Exception","Due-Date OK")),"")</f>
        <v/>
      </c>
      <c r="O67" s="17">
        <f>IFERROR(IF(OR($A67="",NOT(ISNUMBER($F67)),NOT(ISNUMBER($G67))),"",IF($G67&lt;$F67,"Date Sequence Exception","Date Sequence OK")),"")</f>
        <v/>
      </c>
      <c r="P67" s="17">
        <f>IFERROR(IF(OR($M67="",$N67="",$O67=""),"",IF(OR($M67="Capacity Exception",$N67="Due-Date Exception",$O67="Date Sequence Exception"),"Reschedule Required","Planned")),"")</f>
        <v/>
      </c>
      <c r="Q67" s="17">
        <f>IFERROR(IF(OR($P67="",NOT(ISNUMBER($F67))),"",$F67+ROW()/100000),"")</f>
        <v/>
      </c>
    </row>
    <row r="68">
      <c r="A68" s="13" t="n"/>
      <c r="B68" s="13" t="n"/>
      <c r="C68" s="13" t="n"/>
      <c r="D68" s="13" t="n"/>
      <c r="E68" s="14" t="n"/>
      <c r="F68" s="14" t="n"/>
      <c r="G68" s="14" t="n"/>
      <c r="H68" s="15" t="n"/>
      <c r="I68" s="15" t="n"/>
      <c r="J68" s="13" t="n"/>
      <c r="K68" s="13" t="n"/>
      <c r="L68" s="16">
        <f>IFERROR(IF(OR($A68="",$B68="",$D68="",NOT(ISNUMBER($H68))),"",SUMIFS($H$2:$H$101,$B$2:$B$101,$B68,$D$2:$D$101,$D68)),"")</f>
        <v/>
      </c>
      <c r="M68" s="17">
        <f>IFERROR(IF(OR($L68="",NOT(ISNUMBER($I68))),"",IF($L68&gt;$I68,"Capacity Exception","Capacity OK")),"")</f>
        <v/>
      </c>
      <c r="N68" s="17">
        <f>IFERROR(IF(OR($A68="",NOT(ISNUMBER($E68)),NOT(ISNUMBER($G68))),"",IF($G68&gt;$E68,"Due-Date Exception","Due-Date OK")),"")</f>
        <v/>
      </c>
      <c r="O68" s="17">
        <f>IFERROR(IF(OR($A68="",NOT(ISNUMBER($F68)),NOT(ISNUMBER($G68))),"",IF($G68&lt;$F68,"Date Sequence Exception","Date Sequence OK")),"")</f>
        <v/>
      </c>
      <c r="P68" s="17">
        <f>IFERROR(IF(OR($M68="",$N68="",$O68=""),"",IF(OR($M68="Capacity Exception",$N68="Due-Date Exception",$O68="Date Sequence Exception"),"Reschedule Required","Planned")),"")</f>
        <v/>
      </c>
      <c r="Q68" s="17">
        <f>IFERROR(IF(OR($P68="",NOT(ISNUMBER($F68))),"",$F68+ROW()/100000),"")</f>
        <v/>
      </c>
    </row>
    <row r="69">
      <c r="A69" s="13" t="n"/>
      <c r="B69" s="13" t="n"/>
      <c r="C69" s="13" t="n"/>
      <c r="D69" s="13" t="n"/>
      <c r="E69" s="14" t="n"/>
      <c r="F69" s="14" t="n"/>
      <c r="G69" s="14" t="n"/>
      <c r="H69" s="15" t="n"/>
      <c r="I69" s="15" t="n"/>
      <c r="J69" s="13" t="n"/>
      <c r="K69" s="13" t="n"/>
      <c r="L69" s="16">
        <f>IFERROR(IF(OR($A69="",$B69="",$D69="",NOT(ISNUMBER($H69))),"",SUMIFS($H$2:$H$101,$B$2:$B$101,$B69,$D$2:$D$101,$D69)),"")</f>
        <v/>
      </c>
      <c r="M69" s="17">
        <f>IFERROR(IF(OR($L69="",NOT(ISNUMBER($I69))),"",IF($L69&gt;$I69,"Capacity Exception","Capacity OK")),"")</f>
        <v/>
      </c>
      <c r="N69" s="17">
        <f>IFERROR(IF(OR($A69="",NOT(ISNUMBER($E69)),NOT(ISNUMBER($G69))),"",IF($G69&gt;$E69,"Due-Date Exception","Due-Date OK")),"")</f>
        <v/>
      </c>
      <c r="O69" s="17">
        <f>IFERROR(IF(OR($A69="",NOT(ISNUMBER($F69)),NOT(ISNUMBER($G69))),"",IF($G69&lt;$F69,"Date Sequence Exception","Date Sequence OK")),"")</f>
        <v/>
      </c>
      <c r="P69" s="17">
        <f>IFERROR(IF(OR($M69="",$N69="",$O69=""),"",IF(OR($M69="Capacity Exception",$N69="Due-Date Exception",$O69="Date Sequence Exception"),"Reschedule Required","Planned")),"")</f>
        <v/>
      </c>
      <c r="Q69" s="17">
        <f>IFERROR(IF(OR($P69="",NOT(ISNUMBER($F69))),"",$F69+ROW()/100000),"")</f>
        <v/>
      </c>
    </row>
    <row r="70">
      <c r="A70" s="13" t="n"/>
      <c r="B70" s="13" t="n"/>
      <c r="C70" s="13" t="n"/>
      <c r="D70" s="13" t="n"/>
      <c r="E70" s="14" t="n"/>
      <c r="F70" s="14" t="n"/>
      <c r="G70" s="14" t="n"/>
      <c r="H70" s="15" t="n"/>
      <c r="I70" s="15" t="n"/>
      <c r="J70" s="13" t="n"/>
      <c r="K70" s="13" t="n"/>
      <c r="L70" s="16">
        <f>IFERROR(IF(OR($A70="",$B70="",$D70="",NOT(ISNUMBER($H70))),"",SUMIFS($H$2:$H$101,$B$2:$B$101,$B70,$D$2:$D$101,$D70)),"")</f>
        <v/>
      </c>
      <c r="M70" s="17">
        <f>IFERROR(IF(OR($L70="",NOT(ISNUMBER($I70))),"",IF($L70&gt;$I70,"Capacity Exception","Capacity OK")),"")</f>
        <v/>
      </c>
      <c r="N70" s="17">
        <f>IFERROR(IF(OR($A70="",NOT(ISNUMBER($E70)),NOT(ISNUMBER($G70))),"",IF($G70&gt;$E70,"Due-Date Exception","Due-Date OK")),"")</f>
        <v/>
      </c>
      <c r="O70" s="17">
        <f>IFERROR(IF(OR($A70="",NOT(ISNUMBER($F70)),NOT(ISNUMBER($G70))),"",IF($G70&lt;$F70,"Date Sequence Exception","Date Sequence OK")),"")</f>
        <v/>
      </c>
      <c r="P70" s="17">
        <f>IFERROR(IF(OR($M70="",$N70="",$O70=""),"",IF(OR($M70="Capacity Exception",$N70="Due-Date Exception",$O70="Date Sequence Exception"),"Reschedule Required","Planned")),"")</f>
        <v/>
      </c>
      <c r="Q70" s="17">
        <f>IFERROR(IF(OR($P70="",NOT(ISNUMBER($F70))),"",$F70+ROW()/100000),"")</f>
        <v/>
      </c>
    </row>
    <row r="71">
      <c r="A71" s="13" t="n"/>
      <c r="B71" s="13" t="n"/>
      <c r="C71" s="13" t="n"/>
      <c r="D71" s="13" t="n"/>
      <c r="E71" s="14" t="n"/>
      <c r="F71" s="14" t="n"/>
      <c r="G71" s="14" t="n"/>
      <c r="H71" s="15" t="n"/>
      <c r="I71" s="15" t="n"/>
      <c r="J71" s="13" t="n"/>
      <c r="K71" s="13" t="n"/>
      <c r="L71" s="16">
        <f>IFERROR(IF(OR($A71="",$B71="",$D71="",NOT(ISNUMBER($H71))),"",SUMIFS($H$2:$H$101,$B$2:$B$101,$B71,$D$2:$D$101,$D71)),"")</f>
        <v/>
      </c>
      <c r="M71" s="17">
        <f>IFERROR(IF(OR($L71="",NOT(ISNUMBER($I71))),"",IF($L71&gt;$I71,"Capacity Exception","Capacity OK")),"")</f>
        <v/>
      </c>
      <c r="N71" s="17">
        <f>IFERROR(IF(OR($A71="",NOT(ISNUMBER($E71)),NOT(ISNUMBER($G71))),"",IF($G71&gt;$E71,"Due-Date Exception","Due-Date OK")),"")</f>
        <v/>
      </c>
      <c r="O71" s="17">
        <f>IFERROR(IF(OR($A71="",NOT(ISNUMBER($F71)),NOT(ISNUMBER($G71))),"",IF($G71&lt;$F71,"Date Sequence Exception","Date Sequence OK")),"")</f>
        <v/>
      </c>
      <c r="P71" s="17">
        <f>IFERROR(IF(OR($M71="",$N71="",$O71=""),"",IF(OR($M71="Capacity Exception",$N71="Due-Date Exception",$O71="Date Sequence Exception"),"Reschedule Required","Planned")),"")</f>
        <v/>
      </c>
      <c r="Q71" s="17">
        <f>IFERROR(IF(OR($P71="",NOT(ISNUMBER($F71))),"",$F71+ROW()/100000),"")</f>
        <v/>
      </c>
    </row>
    <row r="72">
      <c r="A72" s="13" t="n"/>
      <c r="B72" s="13" t="n"/>
      <c r="C72" s="13" t="n"/>
      <c r="D72" s="13" t="n"/>
      <c r="E72" s="14" t="n"/>
      <c r="F72" s="14" t="n"/>
      <c r="G72" s="14" t="n"/>
      <c r="H72" s="15" t="n"/>
      <c r="I72" s="15" t="n"/>
      <c r="J72" s="13" t="n"/>
      <c r="K72" s="13" t="n"/>
      <c r="L72" s="16">
        <f>IFERROR(IF(OR($A72="",$B72="",$D72="",NOT(ISNUMBER($H72))),"",SUMIFS($H$2:$H$101,$B$2:$B$101,$B72,$D$2:$D$101,$D72)),"")</f>
        <v/>
      </c>
      <c r="M72" s="17">
        <f>IFERROR(IF(OR($L72="",NOT(ISNUMBER($I72))),"",IF($L72&gt;$I72,"Capacity Exception","Capacity OK")),"")</f>
        <v/>
      </c>
      <c r="N72" s="17">
        <f>IFERROR(IF(OR($A72="",NOT(ISNUMBER($E72)),NOT(ISNUMBER($G72))),"",IF($G72&gt;$E72,"Due-Date Exception","Due-Date OK")),"")</f>
        <v/>
      </c>
      <c r="O72" s="17">
        <f>IFERROR(IF(OR($A72="",NOT(ISNUMBER($F72)),NOT(ISNUMBER($G72))),"",IF($G72&lt;$F72,"Date Sequence Exception","Date Sequence OK")),"")</f>
        <v/>
      </c>
      <c r="P72" s="17">
        <f>IFERROR(IF(OR($M72="",$N72="",$O72=""),"",IF(OR($M72="Capacity Exception",$N72="Due-Date Exception",$O72="Date Sequence Exception"),"Reschedule Required","Planned")),"")</f>
        <v/>
      </c>
      <c r="Q72" s="17">
        <f>IFERROR(IF(OR($P72="",NOT(ISNUMBER($F72))),"",$F72+ROW()/100000),"")</f>
        <v/>
      </c>
    </row>
    <row r="73">
      <c r="A73" s="13" t="n"/>
      <c r="B73" s="13" t="n"/>
      <c r="C73" s="13" t="n"/>
      <c r="D73" s="13" t="n"/>
      <c r="E73" s="14" t="n"/>
      <c r="F73" s="14" t="n"/>
      <c r="G73" s="14" t="n"/>
      <c r="H73" s="15" t="n"/>
      <c r="I73" s="15" t="n"/>
      <c r="J73" s="13" t="n"/>
      <c r="K73" s="13" t="n"/>
      <c r="L73" s="16">
        <f>IFERROR(IF(OR($A73="",$B73="",$D73="",NOT(ISNUMBER($H73))),"",SUMIFS($H$2:$H$101,$B$2:$B$101,$B73,$D$2:$D$101,$D73)),"")</f>
        <v/>
      </c>
      <c r="M73" s="17">
        <f>IFERROR(IF(OR($L73="",NOT(ISNUMBER($I73))),"",IF($L73&gt;$I73,"Capacity Exception","Capacity OK")),"")</f>
        <v/>
      </c>
      <c r="N73" s="17">
        <f>IFERROR(IF(OR($A73="",NOT(ISNUMBER($E73)),NOT(ISNUMBER($G73))),"",IF($G73&gt;$E73,"Due-Date Exception","Due-Date OK")),"")</f>
        <v/>
      </c>
      <c r="O73" s="17">
        <f>IFERROR(IF(OR($A73="",NOT(ISNUMBER($F73)),NOT(ISNUMBER($G73))),"",IF($G73&lt;$F73,"Date Sequence Exception","Date Sequence OK")),"")</f>
        <v/>
      </c>
      <c r="P73" s="17">
        <f>IFERROR(IF(OR($M73="",$N73="",$O73=""),"",IF(OR($M73="Capacity Exception",$N73="Due-Date Exception",$O73="Date Sequence Exception"),"Reschedule Required","Planned")),"")</f>
        <v/>
      </c>
      <c r="Q73" s="17">
        <f>IFERROR(IF(OR($P73="",NOT(ISNUMBER($F73))),"",$F73+ROW()/100000),"")</f>
        <v/>
      </c>
    </row>
    <row r="74">
      <c r="A74" s="13" t="n"/>
      <c r="B74" s="13" t="n"/>
      <c r="C74" s="13" t="n"/>
      <c r="D74" s="13" t="n"/>
      <c r="E74" s="14" t="n"/>
      <c r="F74" s="14" t="n"/>
      <c r="G74" s="14" t="n"/>
      <c r="H74" s="15" t="n"/>
      <c r="I74" s="15" t="n"/>
      <c r="J74" s="13" t="n"/>
      <c r="K74" s="13" t="n"/>
      <c r="L74" s="16">
        <f>IFERROR(IF(OR($A74="",$B74="",$D74="",NOT(ISNUMBER($H74))),"",SUMIFS($H$2:$H$101,$B$2:$B$101,$B74,$D$2:$D$101,$D74)),"")</f>
        <v/>
      </c>
      <c r="M74" s="17">
        <f>IFERROR(IF(OR($L74="",NOT(ISNUMBER($I74))),"",IF($L74&gt;$I74,"Capacity Exception","Capacity OK")),"")</f>
        <v/>
      </c>
      <c r="N74" s="17">
        <f>IFERROR(IF(OR($A74="",NOT(ISNUMBER($E74)),NOT(ISNUMBER($G74))),"",IF($G74&gt;$E74,"Due-Date Exception","Due-Date OK")),"")</f>
        <v/>
      </c>
      <c r="O74" s="17">
        <f>IFERROR(IF(OR($A74="",NOT(ISNUMBER($F74)),NOT(ISNUMBER($G74))),"",IF($G74&lt;$F74,"Date Sequence Exception","Date Sequence OK")),"")</f>
        <v/>
      </c>
      <c r="P74" s="17">
        <f>IFERROR(IF(OR($M74="",$N74="",$O74=""),"",IF(OR($M74="Capacity Exception",$N74="Due-Date Exception",$O74="Date Sequence Exception"),"Reschedule Required","Planned")),"")</f>
        <v/>
      </c>
      <c r="Q74" s="17">
        <f>IFERROR(IF(OR($P74="",NOT(ISNUMBER($F74))),"",$F74+ROW()/100000),"")</f>
        <v/>
      </c>
    </row>
    <row r="75">
      <c r="A75" s="13" t="n"/>
      <c r="B75" s="13" t="n"/>
      <c r="C75" s="13" t="n"/>
      <c r="D75" s="13" t="n"/>
      <c r="E75" s="14" t="n"/>
      <c r="F75" s="14" t="n"/>
      <c r="G75" s="14" t="n"/>
      <c r="H75" s="15" t="n"/>
      <c r="I75" s="15" t="n"/>
      <c r="J75" s="13" t="n"/>
      <c r="K75" s="13" t="n"/>
      <c r="L75" s="16">
        <f>IFERROR(IF(OR($A75="",$B75="",$D75="",NOT(ISNUMBER($H75))),"",SUMIFS($H$2:$H$101,$B$2:$B$101,$B75,$D$2:$D$101,$D75)),"")</f>
        <v/>
      </c>
      <c r="M75" s="17">
        <f>IFERROR(IF(OR($L75="",NOT(ISNUMBER($I75))),"",IF($L75&gt;$I75,"Capacity Exception","Capacity OK")),"")</f>
        <v/>
      </c>
      <c r="N75" s="17">
        <f>IFERROR(IF(OR($A75="",NOT(ISNUMBER($E75)),NOT(ISNUMBER($G75))),"",IF($G75&gt;$E75,"Due-Date Exception","Due-Date OK")),"")</f>
        <v/>
      </c>
      <c r="O75" s="17">
        <f>IFERROR(IF(OR($A75="",NOT(ISNUMBER($F75)),NOT(ISNUMBER($G75))),"",IF($G75&lt;$F75,"Date Sequence Exception","Date Sequence OK")),"")</f>
        <v/>
      </c>
      <c r="P75" s="17">
        <f>IFERROR(IF(OR($M75="",$N75="",$O75=""),"",IF(OR($M75="Capacity Exception",$N75="Due-Date Exception",$O75="Date Sequence Exception"),"Reschedule Required","Planned")),"")</f>
        <v/>
      </c>
      <c r="Q75" s="17">
        <f>IFERROR(IF(OR($P75="",NOT(ISNUMBER($F75))),"",$F75+ROW()/100000),"")</f>
        <v/>
      </c>
    </row>
    <row r="76">
      <c r="A76" s="13" t="n"/>
      <c r="B76" s="13" t="n"/>
      <c r="C76" s="13" t="n"/>
      <c r="D76" s="13" t="n"/>
      <c r="E76" s="14" t="n"/>
      <c r="F76" s="14" t="n"/>
      <c r="G76" s="14" t="n"/>
      <c r="H76" s="15" t="n"/>
      <c r="I76" s="15" t="n"/>
      <c r="J76" s="13" t="n"/>
      <c r="K76" s="13" t="n"/>
      <c r="L76" s="16">
        <f>IFERROR(IF(OR($A76="",$B76="",$D76="",NOT(ISNUMBER($H76))),"",SUMIFS($H$2:$H$101,$B$2:$B$101,$B76,$D$2:$D$101,$D76)),"")</f>
        <v/>
      </c>
      <c r="M76" s="17">
        <f>IFERROR(IF(OR($L76="",NOT(ISNUMBER($I76))),"",IF($L76&gt;$I76,"Capacity Exception","Capacity OK")),"")</f>
        <v/>
      </c>
      <c r="N76" s="17">
        <f>IFERROR(IF(OR($A76="",NOT(ISNUMBER($E76)),NOT(ISNUMBER($G76))),"",IF($G76&gt;$E76,"Due-Date Exception","Due-Date OK")),"")</f>
        <v/>
      </c>
      <c r="O76" s="17">
        <f>IFERROR(IF(OR($A76="",NOT(ISNUMBER($F76)),NOT(ISNUMBER($G76))),"",IF($G76&lt;$F76,"Date Sequence Exception","Date Sequence OK")),"")</f>
        <v/>
      </c>
      <c r="P76" s="17">
        <f>IFERROR(IF(OR($M76="",$N76="",$O76=""),"",IF(OR($M76="Capacity Exception",$N76="Due-Date Exception",$O76="Date Sequence Exception"),"Reschedule Required","Planned")),"")</f>
        <v/>
      </c>
      <c r="Q76" s="17">
        <f>IFERROR(IF(OR($P76="",NOT(ISNUMBER($F76))),"",$F76+ROW()/100000),"")</f>
        <v/>
      </c>
    </row>
    <row r="77">
      <c r="A77" s="13" t="n"/>
      <c r="B77" s="13" t="n"/>
      <c r="C77" s="13" t="n"/>
      <c r="D77" s="13" t="n"/>
      <c r="E77" s="14" t="n"/>
      <c r="F77" s="14" t="n"/>
      <c r="G77" s="14" t="n"/>
      <c r="H77" s="15" t="n"/>
      <c r="I77" s="15" t="n"/>
      <c r="J77" s="13" t="n"/>
      <c r="K77" s="13" t="n"/>
      <c r="L77" s="16">
        <f>IFERROR(IF(OR($A77="",$B77="",$D77="",NOT(ISNUMBER($H77))),"",SUMIFS($H$2:$H$101,$B$2:$B$101,$B77,$D$2:$D$101,$D77)),"")</f>
        <v/>
      </c>
      <c r="M77" s="17">
        <f>IFERROR(IF(OR($L77="",NOT(ISNUMBER($I77))),"",IF($L77&gt;$I77,"Capacity Exception","Capacity OK")),"")</f>
        <v/>
      </c>
      <c r="N77" s="17">
        <f>IFERROR(IF(OR($A77="",NOT(ISNUMBER($E77)),NOT(ISNUMBER($G77))),"",IF($G77&gt;$E77,"Due-Date Exception","Due-Date OK")),"")</f>
        <v/>
      </c>
      <c r="O77" s="17">
        <f>IFERROR(IF(OR($A77="",NOT(ISNUMBER($F77)),NOT(ISNUMBER($G77))),"",IF($G77&lt;$F77,"Date Sequence Exception","Date Sequence OK")),"")</f>
        <v/>
      </c>
      <c r="P77" s="17">
        <f>IFERROR(IF(OR($M77="",$N77="",$O77=""),"",IF(OR($M77="Capacity Exception",$N77="Due-Date Exception",$O77="Date Sequence Exception"),"Reschedule Required","Planned")),"")</f>
        <v/>
      </c>
      <c r="Q77" s="17">
        <f>IFERROR(IF(OR($P77="",NOT(ISNUMBER($F77))),"",$F77+ROW()/100000),"")</f>
        <v/>
      </c>
    </row>
    <row r="78">
      <c r="A78" s="13" t="n"/>
      <c r="B78" s="13" t="n"/>
      <c r="C78" s="13" t="n"/>
      <c r="D78" s="13" t="n"/>
      <c r="E78" s="14" t="n"/>
      <c r="F78" s="14" t="n"/>
      <c r="G78" s="14" t="n"/>
      <c r="H78" s="15" t="n"/>
      <c r="I78" s="15" t="n"/>
      <c r="J78" s="13" t="n"/>
      <c r="K78" s="13" t="n"/>
      <c r="L78" s="16">
        <f>IFERROR(IF(OR($A78="",$B78="",$D78="",NOT(ISNUMBER($H78))),"",SUMIFS($H$2:$H$101,$B$2:$B$101,$B78,$D$2:$D$101,$D78)),"")</f>
        <v/>
      </c>
      <c r="M78" s="17">
        <f>IFERROR(IF(OR($L78="",NOT(ISNUMBER($I78))),"",IF($L78&gt;$I78,"Capacity Exception","Capacity OK")),"")</f>
        <v/>
      </c>
      <c r="N78" s="17">
        <f>IFERROR(IF(OR($A78="",NOT(ISNUMBER($E78)),NOT(ISNUMBER($G78))),"",IF($G78&gt;$E78,"Due-Date Exception","Due-Date OK")),"")</f>
        <v/>
      </c>
      <c r="O78" s="17">
        <f>IFERROR(IF(OR($A78="",NOT(ISNUMBER($F78)),NOT(ISNUMBER($G78))),"",IF($G78&lt;$F78,"Date Sequence Exception","Date Sequence OK")),"")</f>
        <v/>
      </c>
      <c r="P78" s="17">
        <f>IFERROR(IF(OR($M78="",$N78="",$O78=""),"",IF(OR($M78="Capacity Exception",$N78="Due-Date Exception",$O78="Date Sequence Exception"),"Reschedule Required","Planned")),"")</f>
        <v/>
      </c>
      <c r="Q78" s="17">
        <f>IFERROR(IF(OR($P78="",NOT(ISNUMBER($F78))),"",$F78+ROW()/100000),"")</f>
        <v/>
      </c>
    </row>
    <row r="79">
      <c r="A79" s="13" t="n"/>
      <c r="B79" s="13" t="n"/>
      <c r="C79" s="13" t="n"/>
      <c r="D79" s="13" t="n"/>
      <c r="E79" s="14" t="n"/>
      <c r="F79" s="14" t="n"/>
      <c r="G79" s="14" t="n"/>
      <c r="H79" s="15" t="n"/>
      <c r="I79" s="15" t="n"/>
      <c r="J79" s="13" t="n"/>
      <c r="K79" s="13" t="n"/>
      <c r="L79" s="16">
        <f>IFERROR(IF(OR($A79="",$B79="",$D79="",NOT(ISNUMBER($H79))),"",SUMIFS($H$2:$H$101,$B$2:$B$101,$B79,$D$2:$D$101,$D79)),"")</f>
        <v/>
      </c>
      <c r="M79" s="17">
        <f>IFERROR(IF(OR($L79="",NOT(ISNUMBER($I79))),"",IF($L79&gt;$I79,"Capacity Exception","Capacity OK")),"")</f>
        <v/>
      </c>
      <c r="N79" s="17">
        <f>IFERROR(IF(OR($A79="",NOT(ISNUMBER($E79)),NOT(ISNUMBER($G79))),"",IF($G79&gt;$E79,"Due-Date Exception","Due-Date OK")),"")</f>
        <v/>
      </c>
      <c r="O79" s="17">
        <f>IFERROR(IF(OR($A79="",NOT(ISNUMBER($F79)),NOT(ISNUMBER($G79))),"",IF($G79&lt;$F79,"Date Sequence Exception","Date Sequence OK")),"")</f>
        <v/>
      </c>
      <c r="P79" s="17">
        <f>IFERROR(IF(OR($M79="",$N79="",$O79=""),"",IF(OR($M79="Capacity Exception",$N79="Due-Date Exception",$O79="Date Sequence Exception"),"Reschedule Required","Planned")),"")</f>
        <v/>
      </c>
      <c r="Q79" s="17">
        <f>IFERROR(IF(OR($P79="",NOT(ISNUMBER($F79))),"",$F79+ROW()/100000),"")</f>
        <v/>
      </c>
    </row>
    <row r="80">
      <c r="A80" s="13" t="n"/>
      <c r="B80" s="13" t="n"/>
      <c r="C80" s="13" t="n"/>
      <c r="D80" s="13" t="n"/>
      <c r="E80" s="14" t="n"/>
      <c r="F80" s="14" t="n"/>
      <c r="G80" s="14" t="n"/>
      <c r="H80" s="15" t="n"/>
      <c r="I80" s="15" t="n"/>
      <c r="J80" s="13" t="n"/>
      <c r="K80" s="13" t="n"/>
      <c r="L80" s="16">
        <f>IFERROR(IF(OR($A80="",$B80="",$D80="",NOT(ISNUMBER($H80))),"",SUMIFS($H$2:$H$101,$B$2:$B$101,$B80,$D$2:$D$101,$D80)),"")</f>
        <v/>
      </c>
      <c r="M80" s="17">
        <f>IFERROR(IF(OR($L80="",NOT(ISNUMBER($I80))),"",IF($L80&gt;$I80,"Capacity Exception","Capacity OK")),"")</f>
        <v/>
      </c>
      <c r="N80" s="17">
        <f>IFERROR(IF(OR($A80="",NOT(ISNUMBER($E80)),NOT(ISNUMBER($G80))),"",IF($G80&gt;$E80,"Due-Date Exception","Due-Date OK")),"")</f>
        <v/>
      </c>
      <c r="O80" s="17">
        <f>IFERROR(IF(OR($A80="",NOT(ISNUMBER($F80)),NOT(ISNUMBER($G80))),"",IF($G80&lt;$F80,"Date Sequence Exception","Date Sequence OK")),"")</f>
        <v/>
      </c>
      <c r="P80" s="17">
        <f>IFERROR(IF(OR($M80="",$N80="",$O80=""),"",IF(OR($M80="Capacity Exception",$N80="Due-Date Exception",$O80="Date Sequence Exception"),"Reschedule Required","Planned")),"")</f>
        <v/>
      </c>
      <c r="Q80" s="17">
        <f>IFERROR(IF(OR($P80="",NOT(ISNUMBER($F80))),"",$F80+ROW()/100000),"")</f>
        <v/>
      </c>
    </row>
    <row r="81">
      <c r="A81" s="13" t="n"/>
      <c r="B81" s="13" t="n"/>
      <c r="C81" s="13" t="n"/>
      <c r="D81" s="13" t="n"/>
      <c r="E81" s="14" t="n"/>
      <c r="F81" s="14" t="n"/>
      <c r="G81" s="14" t="n"/>
      <c r="H81" s="15" t="n"/>
      <c r="I81" s="15" t="n"/>
      <c r="J81" s="13" t="n"/>
      <c r="K81" s="13" t="n"/>
      <c r="L81" s="16">
        <f>IFERROR(IF(OR($A81="",$B81="",$D81="",NOT(ISNUMBER($H81))),"",SUMIFS($H$2:$H$101,$B$2:$B$101,$B81,$D$2:$D$101,$D81)),"")</f>
        <v/>
      </c>
      <c r="M81" s="17">
        <f>IFERROR(IF(OR($L81="",NOT(ISNUMBER($I81))),"",IF($L81&gt;$I81,"Capacity Exception","Capacity OK")),"")</f>
        <v/>
      </c>
      <c r="N81" s="17">
        <f>IFERROR(IF(OR($A81="",NOT(ISNUMBER($E81)),NOT(ISNUMBER($G81))),"",IF($G81&gt;$E81,"Due-Date Exception","Due-Date OK")),"")</f>
        <v/>
      </c>
      <c r="O81" s="17">
        <f>IFERROR(IF(OR($A81="",NOT(ISNUMBER($F81)),NOT(ISNUMBER($G81))),"",IF($G81&lt;$F81,"Date Sequence Exception","Date Sequence OK")),"")</f>
        <v/>
      </c>
      <c r="P81" s="17">
        <f>IFERROR(IF(OR($M81="",$N81="",$O81=""),"",IF(OR($M81="Capacity Exception",$N81="Due-Date Exception",$O81="Date Sequence Exception"),"Reschedule Required","Planned")),"")</f>
        <v/>
      </c>
      <c r="Q81" s="17">
        <f>IFERROR(IF(OR($P81="",NOT(ISNUMBER($F81))),"",$F81+ROW()/100000),"")</f>
        <v/>
      </c>
    </row>
    <row r="82">
      <c r="A82" s="13" t="n"/>
      <c r="B82" s="13" t="n"/>
      <c r="C82" s="13" t="n"/>
      <c r="D82" s="13" t="n"/>
      <c r="E82" s="14" t="n"/>
      <c r="F82" s="14" t="n"/>
      <c r="G82" s="14" t="n"/>
      <c r="H82" s="15" t="n"/>
      <c r="I82" s="15" t="n"/>
      <c r="J82" s="13" t="n"/>
      <c r="K82" s="13" t="n"/>
      <c r="L82" s="16">
        <f>IFERROR(IF(OR($A82="",$B82="",$D82="",NOT(ISNUMBER($H82))),"",SUMIFS($H$2:$H$101,$B$2:$B$101,$B82,$D$2:$D$101,$D82)),"")</f>
        <v/>
      </c>
      <c r="M82" s="17">
        <f>IFERROR(IF(OR($L82="",NOT(ISNUMBER($I82))),"",IF($L82&gt;$I82,"Capacity Exception","Capacity OK")),"")</f>
        <v/>
      </c>
      <c r="N82" s="17">
        <f>IFERROR(IF(OR($A82="",NOT(ISNUMBER($E82)),NOT(ISNUMBER($G82))),"",IF($G82&gt;$E82,"Due-Date Exception","Due-Date OK")),"")</f>
        <v/>
      </c>
      <c r="O82" s="17">
        <f>IFERROR(IF(OR($A82="",NOT(ISNUMBER($F82)),NOT(ISNUMBER($G82))),"",IF($G82&lt;$F82,"Date Sequence Exception","Date Sequence OK")),"")</f>
        <v/>
      </c>
      <c r="P82" s="17">
        <f>IFERROR(IF(OR($M82="",$N82="",$O82=""),"",IF(OR($M82="Capacity Exception",$N82="Due-Date Exception",$O82="Date Sequence Exception"),"Reschedule Required","Planned")),"")</f>
        <v/>
      </c>
      <c r="Q82" s="17">
        <f>IFERROR(IF(OR($P82="",NOT(ISNUMBER($F82))),"",$F82+ROW()/100000),"")</f>
        <v/>
      </c>
    </row>
    <row r="83">
      <c r="A83" s="13" t="n"/>
      <c r="B83" s="13" t="n"/>
      <c r="C83" s="13" t="n"/>
      <c r="D83" s="13" t="n"/>
      <c r="E83" s="14" t="n"/>
      <c r="F83" s="14" t="n"/>
      <c r="G83" s="14" t="n"/>
      <c r="H83" s="15" t="n"/>
      <c r="I83" s="15" t="n"/>
      <c r="J83" s="13" t="n"/>
      <c r="K83" s="13" t="n"/>
      <c r="L83" s="16">
        <f>IFERROR(IF(OR($A83="",$B83="",$D83="",NOT(ISNUMBER($H83))),"",SUMIFS($H$2:$H$101,$B$2:$B$101,$B83,$D$2:$D$101,$D83)),"")</f>
        <v/>
      </c>
      <c r="M83" s="17">
        <f>IFERROR(IF(OR($L83="",NOT(ISNUMBER($I83))),"",IF($L83&gt;$I83,"Capacity Exception","Capacity OK")),"")</f>
        <v/>
      </c>
      <c r="N83" s="17">
        <f>IFERROR(IF(OR($A83="",NOT(ISNUMBER($E83)),NOT(ISNUMBER($G83))),"",IF($G83&gt;$E83,"Due-Date Exception","Due-Date OK")),"")</f>
        <v/>
      </c>
      <c r="O83" s="17">
        <f>IFERROR(IF(OR($A83="",NOT(ISNUMBER($F83)),NOT(ISNUMBER($G83))),"",IF($G83&lt;$F83,"Date Sequence Exception","Date Sequence OK")),"")</f>
        <v/>
      </c>
      <c r="P83" s="17">
        <f>IFERROR(IF(OR($M83="",$N83="",$O83=""),"",IF(OR($M83="Capacity Exception",$N83="Due-Date Exception",$O83="Date Sequence Exception"),"Reschedule Required","Planned")),"")</f>
        <v/>
      </c>
      <c r="Q83" s="17">
        <f>IFERROR(IF(OR($P83="",NOT(ISNUMBER($F83))),"",$F83+ROW()/100000),"")</f>
        <v/>
      </c>
    </row>
    <row r="84">
      <c r="A84" s="13" t="n"/>
      <c r="B84" s="13" t="n"/>
      <c r="C84" s="13" t="n"/>
      <c r="D84" s="13" t="n"/>
      <c r="E84" s="14" t="n"/>
      <c r="F84" s="14" t="n"/>
      <c r="G84" s="14" t="n"/>
      <c r="H84" s="15" t="n"/>
      <c r="I84" s="15" t="n"/>
      <c r="J84" s="13" t="n"/>
      <c r="K84" s="13" t="n"/>
      <c r="L84" s="16">
        <f>IFERROR(IF(OR($A84="",$B84="",$D84="",NOT(ISNUMBER($H84))),"",SUMIFS($H$2:$H$101,$B$2:$B$101,$B84,$D$2:$D$101,$D84)),"")</f>
        <v/>
      </c>
      <c r="M84" s="17">
        <f>IFERROR(IF(OR($L84="",NOT(ISNUMBER($I84))),"",IF($L84&gt;$I84,"Capacity Exception","Capacity OK")),"")</f>
        <v/>
      </c>
      <c r="N84" s="17">
        <f>IFERROR(IF(OR($A84="",NOT(ISNUMBER($E84)),NOT(ISNUMBER($G84))),"",IF($G84&gt;$E84,"Due-Date Exception","Due-Date OK")),"")</f>
        <v/>
      </c>
      <c r="O84" s="17">
        <f>IFERROR(IF(OR($A84="",NOT(ISNUMBER($F84)),NOT(ISNUMBER($G84))),"",IF($G84&lt;$F84,"Date Sequence Exception","Date Sequence OK")),"")</f>
        <v/>
      </c>
      <c r="P84" s="17">
        <f>IFERROR(IF(OR($M84="",$N84="",$O84=""),"",IF(OR($M84="Capacity Exception",$N84="Due-Date Exception",$O84="Date Sequence Exception"),"Reschedule Required","Planned")),"")</f>
        <v/>
      </c>
      <c r="Q84" s="17">
        <f>IFERROR(IF(OR($P84="",NOT(ISNUMBER($F84))),"",$F84+ROW()/100000),"")</f>
        <v/>
      </c>
    </row>
    <row r="85">
      <c r="A85" s="13" t="n"/>
      <c r="B85" s="13" t="n"/>
      <c r="C85" s="13" t="n"/>
      <c r="D85" s="13" t="n"/>
      <c r="E85" s="14" t="n"/>
      <c r="F85" s="14" t="n"/>
      <c r="G85" s="14" t="n"/>
      <c r="H85" s="15" t="n"/>
      <c r="I85" s="15" t="n"/>
      <c r="J85" s="13" t="n"/>
      <c r="K85" s="13" t="n"/>
      <c r="L85" s="16">
        <f>IFERROR(IF(OR($A85="",$B85="",$D85="",NOT(ISNUMBER($H85))),"",SUMIFS($H$2:$H$101,$B$2:$B$101,$B85,$D$2:$D$101,$D85)),"")</f>
        <v/>
      </c>
      <c r="M85" s="17">
        <f>IFERROR(IF(OR($L85="",NOT(ISNUMBER($I85))),"",IF($L85&gt;$I85,"Capacity Exception","Capacity OK")),"")</f>
        <v/>
      </c>
      <c r="N85" s="17">
        <f>IFERROR(IF(OR($A85="",NOT(ISNUMBER($E85)),NOT(ISNUMBER($G85))),"",IF($G85&gt;$E85,"Due-Date Exception","Due-Date OK")),"")</f>
        <v/>
      </c>
      <c r="O85" s="17">
        <f>IFERROR(IF(OR($A85="",NOT(ISNUMBER($F85)),NOT(ISNUMBER($G85))),"",IF($G85&lt;$F85,"Date Sequence Exception","Date Sequence OK")),"")</f>
        <v/>
      </c>
      <c r="P85" s="17">
        <f>IFERROR(IF(OR($M85="",$N85="",$O85=""),"",IF(OR($M85="Capacity Exception",$N85="Due-Date Exception",$O85="Date Sequence Exception"),"Reschedule Required","Planned")),"")</f>
        <v/>
      </c>
      <c r="Q85" s="17">
        <f>IFERROR(IF(OR($P85="",NOT(ISNUMBER($F85))),"",$F85+ROW()/100000),"")</f>
        <v/>
      </c>
    </row>
    <row r="86">
      <c r="A86" s="13" t="n"/>
      <c r="B86" s="13" t="n"/>
      <c r="C86" s="13" t="n"/>
      <c r="D86" s="13" t="n"/>
      <c r="E86" s="14" t="n"/>
      <c r="F86" s="14" t="n"/>
      <c r="G86" s="14" t="n"/>
      <c r="H86" s="15" t="n"/>
      <c r="I86" s="15" t="n"/>
      <c r="J86" s="13" t="n"/>
      <c r="K86" s="13" t="n"/>
      <c r="L86" s="16">
        <f>IFERROR(IF(OR($A86="",$B86="",$D86="",NOT(ISNUMBER($H86))),"",SUMIFS($H$2:$H$101,$B$2:$B$101,$B86,$D$2:$D$101,$D86)),"")</f>
        <v/>
      </c>
      <c r="M86" s="17">
        <f>IFERROR(IF(OR($L86="",NOT(ISNUMBER($I86))),"",IF($L86&gt;$I86,"Capacity Exception","Capacity OK")),"")</f>
        <v/>
      </c>
      <c r="N86" s="17">
        <f>IFERROR(IF(OR($A86="",NOT(ISNUMBER($E86)),NOT(ISNUMBER($G86))),"",IF($G86&gt;$E86,"Due-Date Exception","Due-Date OK")),"")</f>
        <v/>
      </c>
      <c r="O86" s="17">
        <f>IFERROR(IF(OR($A86="",NOT(ISNUMBER($F86)),NOT(ISNUMBER($G86))),"",IF($G86&lt;$F86,"Date Sequence Exception","Date Sequence OK")),"")</f>
        <v/>
      </c>
      <c r="P86" s="17">
        <f>IFERROR(IF(OR($M86="",$N86="",$O86=""),"",IF(OR($M86="Capacity Exception",$N86="Due-Date Exception",$O86="Date Sequence Exception"),"Reschedule Required","Planned")),"")</f>
        <v/>
      </c>
      <c r="Q86" s="17">
        <f>IFERROR(IF(OR($P86="",NOT(ISNUMBER($F86))),"",$F86+ROW()/100000),"")</f>
        <v/>
      </c>
    </row>
    <row r="87">
      <c r="A87" s="13" t="n"/>
      <c r="B87" s="13" t="n"/>
      <c r="C87" s="13" t="n"/>
      <c r="D87" s="13" t="n"/>
      <c r="E87" s="14" t="n"/>
      <c r="F87" s="14" t="n"/>
      <c r="G87" s="14" t="n"/>
      <c r="H87" s="15" t="n"/>
      <c r="I87" s="15" t="n"/>
      <c r="J87" s="13" t="n"/>
      <c r="K87" s="13" t="n"/>
      <c r="L87" s="16">
        <f>IFERROR(IF(OR($A87="",$B87="",$D87="",NOT(ISNUMBER($H87))),"",SUMIFS($H$2:$H$101,$B$2:$B$101,$B87,$D$2:$D$101,$D87)),"")</f>
        <v/>
      </c>
      <c r="M87" s="17">
        <f>IFERROR(IF(OR($L87="",NOT(ISNUMBER($I87))),"",IF($L87&gt;$I87,"Capacity Exception","Capacity OK")),"")</f>
        <v/>
      </c>
      <c r="N87" s="17">
        <f>IFERROR(IF(OR($A87="",NOT(ISNUMBER($E87)),NOT(ISNUMBER($G87))),"",IF($G87&gt;$E87,"Due-Date Exception","Due-Date OK")),"")</f>
        <v/>
      </c>
      <c r="O87" s="17">
        <f>IFERROR(IF(OR($A87="",NOT(ISNUMBER($F87)),NOT(ISNUMBER($G87))),"",IF($G87&lt;$F87,"Date Sequence Exception","Date Sequence OK")),"")</f>
        <v/>
      </c>
      <c r="P87" s="17">
        <f>IFERROR(IF(OR($M87="",$N87="",$O87=""),"",IF(OR($M87="Capacity Exception",$N87="Due-Date Exception",$O87="Date Sequence Exception"),"Reschedule Required","Planned")),"")</f>
        <v/>
      </c>
      <c r="Q87" s="17">
        <f>IFERROR(IF(OR($P87="",NOT(ISNUMBER($F87))),"",$F87+ROW()/100000),"")</f>
        <v/>
      </c>
    </row>
    <row r="88">
      <c r="A88" s="13" t="n"/>
      <c r="B88" s="13" t="n"/>
      <c r="C88" s="13" t="n"/>
      <c r="D88" s="13" t="n"/>
      <c r="E88" s="14" t="n"/>
      <c r="F88" s="14" t="n"/>
      <c r="G88" s="14" t="n"/>
      <c r="H88" s="15" t="n"/>
      <c r="I88" s="15" t="n"/>
      <c r="J88" s="13" t="n"/>
      <c r="K88" s="13" t="n"/>
      <c r="L88" s="16">
        <f>IFERROR(IF(OR($A88="",$B88="",$D88="",NOT(ISNUMBER($H88))),"",SUMIFS($H$2:$H$101,$B$2:$B$101,$B88,$D$2:$D$101,$D88)),"")</f>
        <v/>
      </c>
      <c r="M88" s="17">
        <f>IFERROR(IF(OR($L88="",NOT(ISNUMBER($I88))),"",IF($L88&gt;$I88,"Capacity Exception","Capacity OK")),"")</f>
        <v/>
      </c>
      <c r="N88" s="17">
        <f>IFERROR(IF(OR($A88="",NOT(ISNUMBER($E88)),NOT(ISNUMBER($G88))),"",IF($G88&gt;$E88,"Due-Date Exception","Due-Date OK")),"")</f>
        <v/>
      </c>
      <c r="O88" s="17">
        <f>IFERROR(IF(OR($A88="",NOT(ISNUMBER($F88)),NOT(ISNUMBER($G88))),"",IF($G88&lt;$F88,"Date Sequence Exception","Date Sequence OK")),"")</f>
        <v/>
      </c>
      <c r="P88" s="17">
        <f>IFERROR(IF(OR($M88="",$N88="",$O88=""),"",IF(OR($M88="Capacity Exception",$N88="Due-Date Exception",$O88="Date Sequence Exception"),"Reschedule Required","Planned")),"")</f>
        <v/>
      </c>
      <c r="Q88" s="17">
        <f>IFERROR(IF(OR($P88="",NOT(ISNUMBER($F88))),"",$F88+ROW()/100000),"")</f>
        <v/>
      </c>
    </row>
    <row r="89">
      <c r="A89" s="13" t="n"/>
      <c r="B89" s="13" t="n"/>
      <c r="C89" s="13" t="n"/>
      <c r="D89" s="13" t="n"/>
      <c r="E89" s="14" t="n"/>
      <c r="F89" s="14" t="n"/>
      <c r="G89" s="14" t="n"/>
      <c r="H89" s="15" t="n"/>
      <c r="I89" s="15" t="n"/>
      <c r="J89" s="13" t="n"/>
      <c r="K89" s="13" t="n"/>
      <c r="L89" s="16">
        <f>IFERROR(IF(OR($A89="",$B89="",$D89="",NOT(ISNUMBER($H89))),"",SUMIFS($H$2:$H$101,$B$2:$B$101,$B89,$D$2:$D$101,$D89)),"")</f>
        <v/>
      </c>
      <c r="M89" s="17">
        <f>IFERROR(IF(OR($L89="",NOT(ISNUMBER($I89))),"",IF($L89&gt;$I89,"Capacity Exception","Capacity OK")),"")</f>
        <v/>
      </c>
      <c r="N89" s="17">
        <f>IFERROR(IF(OR($A89="",NOT(ISNUMBER($E89)),NOT(ISNUMBER($G89))),"",IF($G89&gt;$E89,"Due-Date Exception","Due-Date OK")),"")</f>
        <v/>
      </c>
      <c r="O89" s="17">
        <f>IFERROR(IF(OR($A89="",NOT(ISNUMBER($F89)),NOT(ISNUMBER($G89))),"",IF($G89&lt;$F89,"Date Sequence Exception","Date Sequence OK")),"")</f>
        <v/>
      </c>
      <c r="P89" s="17">
        <f>IFERROR(IF(OR($M89="",$N89="",$O89=""),"",IF(OR($M89="Capacity Exception",$N89="Due-Date Exception",$O89="Date Sequence Exception"),"Reschedule Required","Planned")),"")</f>
        <v/>
      </c>
      <c r="Q89" s="17">
        <f>IFERROR(IF(OR($P89="",NOT(ISNUMBER($F89))),"",$F89+ROW()/100000),"")</f>
        <v/>
      </c>
    </row>
    <row r="90">
      <c r="A90" s="13" t="n"/>
      <c r="B90" s="13" t="n"/>
      <c r="C90" s="13" t="n"/>
      <c r="D90" s="13" t="n"/>
      <c r="E90" s="14" t="n"/>
      <c r="F90" s="14" t="n"/>
      <c r="G90" s="14" t="n"/>
      <c r="H90" s="15" t="n"/>
      <c r="I90" s="15" t="n"/>
      <c r="J90" s="13" t="n"/>
      <c r="K90" s="13" t="n"/>
      <c r="L90" s="16">
        <f>IFERROR(IF(OR($A90="",$B90="",$D90="",NOT(ISNUMBER($H90))),"",SUMIFS($H$2:$H$101,$B$2:$B$101,$B90,$D$2:$D$101,$D90)),"")</f>
        <v/>
      </c>
      <c r="M90" s="17">
        <f>IFERROR(IF(OR($L90="",NOT(ISNUMBER($I90))),"",IF($L90&gt;$I90,"Capacity Exception","Capacity OK")),"")</f>
        <v/>
      </c>
      <c r="N90" s="17">
        <f>IFERROR(IF(OR($A90="",NOT(ISNUMBER($E90)),NOT(ISNUMBER($G90))),"",IF($G90&gt;$E90,"Due-Date Exception","Due-Date OK")),"")</f>
        <v/>
      </c>
      <c r="O90" s="17">
        <f>IFERROR(IF(OR($A90="",NOT(ISNUMBER($F90)),NOT(ISNUMBER($G90))),"",IF($G90&lt;$F90,"Date Sequence Exception","Date Sequence OK")),"")</f>
        <v/>
      </c>
      <c r="P90" s="17">
        <f>IFERROR(IF(OR($M90="",$N90="",$O90=""),"",IF(OR($M90="Capacity Exception",$N90="Due-Date Exception",$O90="Date Sequence Exception"),"Reschedule Required","Planned")),"")</f>
        <v/>
      </c>
      <c r="Q90" s="17">
        <f>IFERROR(IF(OR($P90="",NOT(ISNUMBER($F90))),"",$F90+ROW()/100000),"")</f>
        <v/>
      </c>
    </row>
    <row r="91">
      <c r="A91" s="13" t="n"/>
      <c r="B91" s="13" t="n"/>
      <c r="C91" s="13" t="n"/>
      <c r="D91" s="13" t="n"/>
      <c r="E91" s="14" t="n"/>
      <c r="F91" s="14" t="n"/>
      <c r="G91" s="14" t="n"/>
      <c r="H91" s="15" t="n"/>
      <c r="I91" s="15" t="n"/>
      <c r="J91" s="13" t="n"/>
      <c r="K91" s="13" t="n"/>
      <c r="L91" s="16">
        <f>IFERROR(IF(OR($A91="",$B91="",$D91="",NOT(ISNUMBER($H91))),"",SUMIFS($H$2:$H$101,$B$2:$B$101,$B91,$D$2:$D$101,$D91)),"")</f>
        <v/>
      </c>
      <c r="M91" s="17">
        <f>IFERROR(IF(OR($L91="",NOT(ISNUMBER($I91))),"",IF($L91&gt;$I91,"Capacity Exception","Capacity OK")),"")</f>
        <v/>
      </c>
      <c r="N91" s="17">
        <f>IFERROR(IF(OR($A91="",NOT(ISNUMBER($E91)),NOT(ISNUMBER($G91))),"",IF($G91&gt;$E91,"Due-Date Exception","Due-Date OK")),"")</f>
        <v/>
      </c>
      <c r="O91" s="17">
        <f>IFERROR(IF(OR($A91="",NOT(ISNUMBER($F91)),NOT(ISNUMBER($G91))),"",IF($G91&lt;$F91,"Date Sequence Exception","Date Sequence OK")),"")</f>
        <v/>
      </c>
      <c r="P91" s="17">
        <f>IFERROR(IF(OR($M91="",$N91="",$O91=""),"",IF(OR($M91="Capacity Exception",$N91="Due-Date Exception",$O91="Date Sequence Exception"),"Reschedule Required","Planned")),"")</f>
        <v/>
      </c>
      <c r="Q91" s="17">
        <f>IFERROR(IF(OR($P91="",NOT(ISNUMBER($F91))),"",$F91+ROW()/100000),"")</f>
        <v/>
      </c>
    </row>
    <row r="92">
      <c r="A92" s="13" t="n"/>
      <c r="B92" s="13" t="n"/>
      <c r="C92" s="13" t="n"/>
      <c r="D92" s="13" t="n"/>
      <c r="E92" s="14" t="n"/>
      <c r="F92" s="14" t="n"/>
      <c r="G92" s="14" t="n"/>
      <c r="H92" s="15" t="n"/>
      <c r="I92" s="15" t="n"/>
      <c r="J92" s="13" t="n"/>
      <c r="K92" s="13" t="n"/>
      <c r="L92" s="16">
        <f>IFERROR(IF(OR($A92="",$B92="",$D92="",NOT(ISNUMBER($H92))),"",SUMIFS($H$2:$H$101,$B$2:$B$101,$B92,$D$2:$D$101,$D92)),"")</f>
        <v/>
      </c>
      <c r="M92" s="17">
        <f>IFERROR(IF(OR($L92="",NOT(ISNUMBER($I92))),"",IF($L92&gt;$I92,"Capacity Exception","Capacity OK")),"")</f>
        <v/>
      </c>
      <c r="N92" s="17">
        <f>IFERROR(IF(OR($A92="",NOT(ISNUMBER($E92)),NOT(ISNUMBER($G92))),"",IF($G92&gt;$E92,"Due-Date Exception","Due-Date OK")),"")</f>
        <v/>
      </c>
      <c r="O92" s="17">
        <f>IFERROR(IF(OR($A92="",NOT(ISNUMBER($F92)),NOT(ISNUMBER($G92))),"",IF($G92&lt;$F92,"Date Sequence Exception","Date Sequence OK")),"")</f>
        <v/>
      </c>
      <c r="P92" s="17">
        <f>IFERROR(IF(OR($M92="",$N92="",$O92=""),"",IF(OR($M92="Capacity Exception",$N92="Due-Date Exception",$O92="Date Sequence Exception"),"Reschedule Required","Planned")),"")</f>
        <v/>
      </c>
      <c r="Q92" s="17">
        <f>IFERROR(IF(OR($P92="",NOT(ISNUMBER($F92))),"",$F92+ROW()/100000),"")</f>
        <v/>
      </c>
    </row>
    <row r="93">
      <c r="A93" s="13" t="n"/>
      <c r="B93" s="13" t="n"/>
      <c r="C93" s="13" t="n"/>
      <c r="D93" s="13" t="n"/>
      <c r="E93" s="14" t="n"/>
      <c r="F93" s="14" t="n"/>
      <c r="G93" s="14" t="n"/>
      <c r="H93" s="15" t="n"/>
      <c r="I93" s="15" t="n"/>
      <c r="J93" s="13" t="n"/>
      <c r="K93" s="13" t="n"/>
      <c r="L93" s="16">
        <f>IFERROR(IF(OR($A93="",$B93="",$D93="",NOT(ISNUMBER($H93))),"",SUMIFS($H$2:$H$101,$B$2:$B$101,$B93,$D$2:$D$101,$D93)),"")</f>
        <v/>
      </c>
      <c r="M93" s="17">
        <f>IFERROR(IF(OR($L93="",NOT(ISNUMBER($I93))),"",IF($L93&gt;$I93,"Capacity Exception","Capacity OK")),"")</f>
        <v/>
      </c>
      <c r="N93" s="17">
        <f>IFERROR(IF(OR($A93="",NOT(ISNUMBER($E93)),NOT(ISNUMBER($G93))),"",IF($G93&gt;$E93,"Due-Date Exception","Due-Date OK")),"")</f>
        <v/>
      </c>
      <c r="O93" s="17">
        <f>IFERROR(IF(OR($A93="",NOT(ISNUMBER($F93)),NOT(ISNUMBER($G93))),"",IF($G93&lt;$F93,"Date Sequence Exception","Date Sequence OK")),"")</f>
        <v/>
      </c>
      <c r="P93" s="17">
        <f>IFERROR(IF(OR($M93="",$N93="",$O93=""),"",IF(OR($M93="Capacity Exception",$N93="Due-Date Exception",$O93="Date Sequence Exception"),"Reschedule Required","Planned")),"")</f>
        <v/>
      </c>
      <c r="Q93" s="17">
        <f>IFERROR(IF(OR($P93="",NOT(ISNUMBER($F93))),"",$F93+ROW()/100000),"")</f>
        <v/>
      </c>
    </row>
    <row r="94">
      <c r="A94" s="13" t="n"/>
      <c r="B94" s="13" t="n"/>
      <c r="C94" s="13" t="n"/>
      <c r="D94" s="13" t="n"/>
      <c r="E94" s="14" t="n"/>
      <c r="F94" s="14" t="n"/>
      <c r="G94" s="14" t="n"/>
      <c r="H94" s="15" t="n"/>
      <c r="I94" s="15" t="n"/>
      <c r="J94" s="13" t="n"/>
      <c r="K94" s="13" t="n"/>
      <c r="L94" s="16">
        <f>IFERROR(IF(OR($A94="",$B94="",$D94="",NOT(ISNUMBER($H94))),"",SUMIFS($H$2:$H$101,$B$2:$B$101,$B94,$D$2:$D$101,$D94)),"")</f>
        <v/>
      </c>
      <c r="M94" s="17">
        <f>IFERROR(IF(OR($L94="",NOT(ISNUMBER($I94))),"",IF($L94&gt;$I94,"Capacity Exception","Capacity OK")),"")</f>
        <v/>
      </c>
      <c r="N94" s="17">
        <f>IFERROR(IF(OR($A94="",NOT(ISNUMBER($E94)),NOT(ISNUMBER($G94))),"",IF($G94&gt;$E94,"Due-Date Exception","Due-Date OK")),"")</f>
        <v/>
      </c>
      <c r="O94" s="17">
        <f>IFERROR(IF(OR($A94="",NOT(ISNUMBER($F94)),NOT(ISNUMBER($G94))),"",IF($G94&lt;$F94,"Date Sequence Exception","Date Sequence OK")),"")</f>
        <v/>
      </c>
      <c r="P94" s="17">
        <f>IFERROR(IF(OR($M94="",$N94="",$O94=""),"",IF(OR($M94="Capacity Exception",$N94="Due-Date Exception",$O94="Date Sequence Exception"),"Reschedule Required","Planned")),"")</f>
        <v/>
      </c>
      <c r="Q94" s="17">
        <f>IFERROR(IF(OR($P94="",NOT(ISNUMBER($F94))),"",$F94+ROW()/100000),"")</f>
        <v/>
      </c>
    </row>
    <row r="95">
      <c r="A95" s="13" t="n"/>
      <c r="B95" s="13" t="n"/>
      <c r="C95" s="13" t="n"/>
      <c r="D95" s="13" t="n"/>
      <c r="E95" s="14" t="n"/>
      <c r="F95" s="14" t="n"/>
      <c r="G95" s="14" t="n"/>
      <c r="H95" s="15" t="n"/>
      <c r="I95" s="15" t="n"/>
      <c r="J95" s="13" t="n"/>
      <c r="K95" s="13" t="n"/>
      <c r="L95" s="16">
        <f>IFERROR(IF(OR($A95="",$B95="",$D95="",NOT(ISNUMBER($H95))),"",SUMIFS($H$2:$H$101,$B$2:$B$101,$B95,$D$2:$D$101,$D95)),"")</f>
        <v/>
      </c>
      <c r="M95" s="17">
        <f>IFERROR(IF(OR($L95="",NOT(ISNUMBER($I95))),"",IF($L95&gt;$I95,"Capacity Exception","Capacity OK")),"")</f>
        <v/>
      </c>
      <c r="N95" s="17">
        <f>IFERROR(IF(OR($A95="",NOT(ISNUMBER($E95)),NOT(ISNUMBER($G95))),"",IF($G95&gt;$E95,"Due-Date Exception","Due-Date OK")),"")</f>
        <v/>
      </c>
      <c r="O95" s="17">
        <f>IFERROR(IF(OR($A95="",NOT(ISNUMBER($F95)),NOT(ISNUMBER($G95))),"",IF($G95&lt;$F95,"Date Sequence Exception","Date Sequence OK")),"")</f>
        <v/>
      </c>
      <c r="P95" s="17">
        <f>IFERROR(IF(OR($M95="",$N95="",$O95=""),"",IF(OR($M95="Capacity Exception",$N95="Due-Date Exception",$O95="Date Sequence Exception"),"Reschedule Required","Planned")),"")</f>
        <v/>
      </c>
      <c r="Q95" s="17">
        <f>IFERROR(IF(OR($P95="",NOT(ISNUMBER($F95))),"",$F95+ROW()/100000),"")</f>
        <v/>
      </c>
    </row>
    <row r="96">
      <c r="A96" s="13" t="n"/>
      <c r="B96" s="13" t="n"/>
      <c r="C96" s="13" t="n"/>
      <c r="D96" s="13" t="n"/>
      <c r="E96" s="14" t="n"/>
      <c r="F96" s="14" t="n"/>
      <c r="G96" s="14" t="n"/>
      <c r="H96" s="15" t="n"/>
      <c r="I96" s="15" t="n"/>
      <c r="J96" s="13" t="n"/>
      <c r="K96" s="13" t="n"/>
      <c r="L96" s="16">
        <f>IFERROR(IF(OR($A96="",$B96="",$D96="",NOT(ISNUMBER($H96))),"",SUMIFS($H$2:$H$101,$B$2:$B$101,$B96,$D$2:$D$101,$D96)),"")</f>
        <v/>
      </c>
      <c r="M96" s="17">
        <f>IFERROR(IF(OR($L96="",NOT(ISNUMBER($I96))),"",IF($L96&gt;$I96,"Capacity Exception","Capacity OK")),"")</f>
        <v/>
      </c>
      <c r="N96" s="17">
        <f>IFERROR(IF(OR($A96="",NOT(ISNUMBER($E96)),NOT(ISNUMBER($G96))),"",IF($G96&gt;$E96,"Due-Date Exception","Due-Date OK")),"")</f>
        <v/>
      </c>
      <c r="O96" s="17">
        <f>IFERROR(IF(OR($A96="",NOT(ISNUMBER($F96)),NOT(ISNUMBER($G96))),"",IF($G96&lt;$F96,"Date Sequence Exception","Date Sequence OK")),"")</f>
        <v/>
      </c>
      <c r="P96" s="17">
        <f>IFERROR(IF(OR($M96="",$N96="",$O96=""),"",IF(OR($M96="Capacity Exception",$N96="Due-Date Exception",$O96="Date Sequence Exception"),"Reschedule Required","Planned")),"")</f>
        <v/>
      </c>
      <c r="Q96" s="17">
        <f>IFERROR(IF(OR($P96="",NOT(ISNUMBER($F96))),"",$F96+ROW()/100000),"")</f>
        <v/>
      </c>
    </row>
    <row r="97">
      <c r="A97" s="13" t="n"/>
      <c r="B97" s="13" t="n"/>
      <c r="C97" s="13" t="n"/>
      <c r="D97" s="13" t="n"/>
      <c r="E97" s="14" t="n"/>
      <c r="F97" s="14" t="n"/>
      <c r="G97" s="14" t="n"/>
      <c r="H97" s="15" t="n"/>
      <c r="I97" s="15" t="n"/>
      <c r="J97" s="13" t="n"/>
      <c r="K97" s="13" t="n"/>
      <c r="L97" s="16">
        <f>IFERROR(IF(OR($A97="",$B97="",$D97="",NOT(ISNUMBER($H97))),"",SUMIFS($H$2:$H$101,$B$2:$B$101,$B97,$D$2:$D$101,$D97)),"")</f>
        <v/>
      </c>
      <c r="M97" s="17">
        <f>IFERROR(IF(OR($L97="",NOT(ISNUMBER($I97))),"",IF($L97&gt;$I97,"Capacity Exception","Capacity OK")),"")</f>
        <v/>
      </c>
      <c r="N97" s="17">
        <f>IFERROR(IF(OR($A97="",NOT(ISNUMBER($E97)),NOT(ISNUMBER($G97))),"",IF($G97&gt;$E97,"Due-Date Exception","Due-Date OK")),"")</f>
        <v/>
      </c>
      <c r="O97" s="17">
        <f>IFERROR(IF(OR($A97="",NOT(ISNUMBER($F97)),NOT(ISNUMBER($G97))),"",IF($G97&lt;$F97,"Date Sequence Exception","Date Sequence OK")),"")</f>
        <v/>
      </c>
      <c r="P97" s="17">
        <f>IFERROR(IF(OR($M97="",$N97="",$O97=""),"",IF(OR($M97="Capacity Exception",$N97="Due-Date Exception",$O97="Date Sequence Exception"),"Reschedule Required","Planned")),"")</f>
        <v/>
      </c>
      <c r="Q97" s="17">
        <f>IFERROR(IF(OR($P97="",NOT(ISNUMBER($F97))),"",$F97+ROW()/100000),"")</f>
        <v/>
      </c>
    </row>
    <row r="98">
      <c r="A98" s="13" t="n"/>
      <c r="B98" s="13" t="n"/>
      <c r="C98" s="13" t="n"/>
      <c r="D98" s="13" t="n"/>
      <c r="E98" s="14" t="n"/>
      <c r="F98" s="14" t="n"/>
      <c r="G98" s="14" t="n"/>
      <c r="H98" s="15" t="n"/>
      <c r="I98" s="15" t="n"/>
      <c r="J98" s="13" t="n"/>
      <c r="K98" s="13" t="n"/>
      <c r="L98" s="16">
        <f>IFERROR(IF(OR($A98="",$B98="",$D98="",NOT(ISNUMBER($H98))),"",SUMIFS($H$2:$H$101,$B$2:$B$101,$B98,$D$2:$D$101,$D98)),"")</f>
        <v/>
      </c>
      <c r="M98" s="17">
        <f>IFERROR(IF(OR($L98="",NOT(ISNUMBER($I98))),"",IF($L98&gt;$I98,"Capacity Exception","Capacity OK")),"")</f>
        <v/>
      </c>
      <c r="N98" s="17">
        <f>IFERROR(IF(OR($A98="",NOT(ISNUMBER($E98)),NOT(ISNUMBER($G98))),"",IF($G98&gt;$E98,"Due-Date Exception","Due-Date OK")),"")</f>
        <v/>
      </c>
      <c r="O98" s="17">
        <f>IFERROR(IF(OR($A98="",NOT(ISNUMBER($F98)),NOT(ISNUMBER($G98))),"",IF($G98&lt;$F98,"Date Sequence Exception","Date Sequence OK")),"")</f>
        <v/>
      </c>
      <c r="P98" s="17">
        <f>IFERROR(IF(OR($M98="",$N98="",$O98=""),"",IF(OR($M98="Capacity Exception",$N98="Due-Date Exception",$O98="Date Sequence Exception"),"Reschedule Required","Planned")),"")</f>
        <v/>
      </c>
      <c r="Q98" s="17">
        <f>IFERROR(IF(OR($P98="",NOT(ISNUMBER($F98))),"",$F98+ROW()/100000),"")</f>
        <v/>
      </c>
    </row>
    <row r="99">
      <c r="A99" s="13" t="n"/>
      <c r="B99" s="13" t="n"/>
      <c r="C99" s="13" t="n"/>
      <c r="D99" s="13" t="n"/>
      <c r="E99" s="14" t="n"/>
      <c r="F99" s="14" t="n"/>
      <c r="G99" s="14" t="n"/>
      <c r="H99" s="15" t="n"/>
      <c r="I99" s="15" t="n"/>
      <c r="J99" s="13" t="n"/>
      <c r="K99" s="13" t="n"/>
      <c r="L99" s="16">
        <f>IFERROR(IF(OR($A99="",$B99="",$D99="",NOT(ISNUMBER($H99))),"",SUMIFS($H$2:$H$101,$B$2:$B$101,$B99,$D$2:$D$101,$D99)),"")</f>
        <v/>
      </c>
      <c r="M99" s="17">
        <f>IFERROR(IF(OR($L99="",NOT(ISNUMBER($I99))),"",IF($L99&gt;$I99,"Capacity Exception","Capacity OK")),"")</f>
        <v/>
      </c>
      <c r="N99" s="17">
        <f>IFERROR(IF(OR($A99="",NOT(ISNUMBER($E99)),NOT(ISNUMBER($G99))),"",IF($G99&gt;$E99,"Due-Date Exception","Due-Date OK")),"")</f>
        <v/>
      </c>
      <c r="O99" s="17">
        <f>IFERROR(IF(OR($A99="",NOT(ISNUMBER($F99)),NOT(ISNUMBER($G99))),"",IF($G99&lt;$F99,"Date Sequence Exception","Date Sequence OK")),"")</f>
        <v/>
      </c>
      <c r="P99" s="17">
        <f>IFERROR(IF(OR($M99="",$N99="",$O99=""),"",IF(OR($M99="Capacity Exception",$N99="Due-Date Exception",$O99="Date Sequence Exception"),"Reschedule Required","Planned")),"")</f>
        <v/>
      </c>
      <c r="Q99" s="17">
        <f>IFERROR(IF(OR($P99="",NOT(ISNUMBER($F99))),"",$F99+ROW()/100000),"")</f>
        <v/>
      </c>
    </row>
    <row r="100">
      <c r="A100" s="13" t="n"/>
      <c r="B100" s="13" t="n"/>
      <c r="C100" s="13" t="n"/>
      <c r="D100" s="13" t="n"/>
      <c r="E100" s="14" t="n"/>
      <c r="F100" s="14" t="n"/>
      <c r="G100" s="14" t="n"/>
      <c r="H100" s="15" t="n"/>
      <c r="I100" s="15" t="n"/>
      <c r="J100" s="13" t="n"/>
      <c r="K100" s="13" t="n"/>
      <c r="L100" s="16">
        <f>IFERROR(IF(OR($A100="",$B100="",$D100="",NOT(ISNUMBER($H100))),"",SUMIFS($H$2:$H$101,$B$2:$B$101,$B100,$D$2:$D$101,$D100)),"")</f>
        <v/>
      </c>
      <c r="M100" s="17">
        <f>IFERROR(IF(OR($L100="",NOT(ISNUMBER($I100))),"",IF($L100&gt;$I100,"Capacity Exception","Capacity OK")),"")</f>
        <v/>
      </c>
      <c r="N100" s="17">
        <f>IFERROR(IF(OR($A100="",NOT(ISNUMBER($E100)),NOT(ISNUMBER($G100))),"",IF($G100&gt;$E100,"Due-Date Exception","Due-Date OK")),"")</f>
        <v/>
      </c>
      <c r="O100" s="17">
        <f>IFERROR(IF(OR($A100="",NOT(ISNUMBER($F100)),NOT(ISNUMBER($G100))),"",IF($G100&lt;$F100,"Date Sequence Exception","Date Sequence OK")),"")</f>
        <v/>
      </c>
      <c r="P100" s="17">
        <f>IFERROR(IF(OR($M100="",$N100="",$O100=""),"",IF(OR($M100="Capacity Exception",$N100="Due-Date Exception",$O100="Date Sequence Exception"),"Reschedule Required","Planned")),"")</f>
        <v/>
      </c>
      <c r="Q100" s="17">
        <f>IFERROR(IF(OR($P100="",NOT(ISNUMBER($F100))),"",$F100+ROW()/100000),"")</f>
        <v/>
      </c>
    </row>
    <row r="101">
      <c r="A101" s="13" t="n"/>
      <c r="B101" s="13" t="n"/>
      <c r="C101" s="13" t="n"/>
      <c r="D101" s="13" t="n"/>
      <c r="E101" s="14" t="n"/>
      <c r="F101" s="14" t="n"/>
      <c r="G101" s="14" t="n"/>
      <c r="H101" s="15" t="n"/>
      <c r="I101" s="15" t="n"/>
      <c r="J101" s="13" t="n"/>
      <c r="K101" s="13" t="n"/>
      <c r="L101" s="16">
        <f>IFERROR(IF(OR($A101="",$B101="",$D101="",NOT(ISNUMBER($H101))),"",SUMIFS($H$2:$H$101,$B$2:$B$101,$B101,$D$2:$D$101,$D101)),"")</f>
        <v/>
      </c>
      <c r="M101" s="17">
        <f>IFERROR(IF(OR($L101="",NOT(ISNUMBER($I101))),"",IF($L101&gt;$I101,"Capacity Exception","Capacity OK")),"")</f>
        <v/>
      </c>
      <c r="N101" s="17">
        <f>IFERROR(IF(OR($A101="",NOT(ISNUMBER($E101)),NOT(ISNUMBER($G101))),"",IF($G101&gt;$E101,"Due-Date Exception","Due-Date OK")),"")</f>
        <v/>
      </c>
      <c r="O101" s="17">
        <f>IFERROR(IF(OR($A101="",NOT(ISNUMBER($F101)),NOT(ISNUMBER($G101))),"",IF($G101&lt;$F101,"Date Sequence Exception","Date Sequence OK")),"")</f>
        <v/>
      </c>
      <c r="P101" s="17">
        <f>IFERROR(IF(OR($M101="",$N101="",$O101=""),"",IF(OR($M101="Capacity Exception",$N101="Due-Date Exception",$O101="Date Sequence Exception"),"Reschedule Required","Planned")),"")</f>
        <v/>
      </c>
      <c r="Q101" s="17">
        <f>IFERROR(IF(OR($P101="",NOT(ISNUMBER($F101))),"",$F101+ROW()/100000),"")</f>
        <v/>
      </c>
    </row>
  </sheetData>
  <autoFilter ref="A1:Q101"/>
  <conditionalFormatting sqref="M2:M101">
    <cfRule type="expression" priority="1" dxfId="0">
      <formula>$M2="Capacity Exception"</formula>
    </cfRule>
  </conditionalFormatting>
  <conditionalFormatting sqref="N2:N101">
    <cfRule type="expression" priority="2" dxfId="0">
      <formula>$N2="Due-Date Exception"</formula>
    </cfRule>
  </conditionalFormatting>
  <conditionalFormatting sqref="O2:O101">
    <cfRule type="expression" priority="3" dxfId="0">
      <formula>$O2="Date Sequence Exception"</formula>
    </cfRule>
  </conditionalFormatting>
  <conditionalFormatting sqref="P2:P101">
    <cfRule type="expression" priority="4" dxfId="0">
      <formula>$P2="Reschedule Required"</formula>
    </cfRule>
    <cfRule type="expression" priority="5" dxfId="1">
      <formula>$P2="Planned"</formula>
    </cfRule>
  </conditionalFormatting>
  <dataValidations count="5">
    <dataValidation sqref="E2:E101" showErrorMessage="1" showInputMessage="1" allowBlank="1" errorTitle="Enter a Date" error="Enter an Excel date in m/d/Y format or leave the cell blank." type="custom" errorStyle="stop">
      <formula1>=OR(E2="",ISNUMBER(E2))</formula1>
    </dataValidation>
    <dataValidation sqref="F2:F101" showErrorMessage="1" showInputMessage="1" allowBlank="1" errorTitle="Enter a Date" error="Enter an Excel date in m/d/Y format or leave the cell blank." type="custom" errorStyle="stop">
      <formula1>=OR(F2="",ISNUMBER(F2))</formula1>
    </dataValidation>
    <dataValidation sqref="G2:G101" showErrorMessage="1" showInputMessage="1" allowBlank="1" errorTitle="Enter a Date" error="Enter an Excel date in m/d/Y format or leave the cell blank." type="custom" errorStyle="stop">
      <formula1>=OR(G2="",ISNUMBER(G2))</formula1>
    </dataValidation>
    <dataValidation sqref="H2:H101" showErrorMessage="1" showInputMessage="1" allowBlank="1" errorTitle="Enter Hours" error="Enter a numeric hours value or leave the cell blank." type="custom" errorStyle="stop">
      <formula1>=OR(H2="",ISNUMBER(H2))</formula1>
    </dataValidation>
    <dataValidation sqref="I2:I101" showErrorMessage="1" showInputMessage="1" allowBlank="1" errorTitle="Enter Hours" error="Enter a numeric hours value or leave the cell blank." type="custom" errorStyle="stop">
      <formula1>=OR(I2="",ISNUMBER(I2))</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K101"/>
  <sheetViews>
    <sheetView showGridLines="0" workbookViewId="0">
      <pane ySplit="1" topLeftCell="A2" activePane="bottomLeft" state="frozen"/>
      <selection pane="bottomLeft" activeCell="A1" sqref="A1"/>
    </sheetView>
  </sheetViews>
  <sheetFormatPr baseColWidth="8" defaultRowHeight="15"/>
  <cols>
    <col width="18" customWidth="1" min="1" max="1"/>
    <col width="16" customWidth="1" min="2" max="2"/>
    <col width="31" customWidth="1" min="3" max="3"/>
    <col width="23" customWidth="1" min="4" max="4"/>
    <col width="27" customWidth="1" min="5" max="5"/>
    <col width="24" customWidth="1" min="6" max="6"/>
    <col width="28" customWidth="1" min="7" max="7"/>
    <col width="22" customWidth="1" min="8" max="8"/>
    <col hidden="1" width="19" customWidth="1" min="9" max="9"/>
    <col width="65" customWidth="1" min="11" max="11"/>
  </cols>
  <sheetData>
    <row r="1">
      <c r="A1" s="8" t="inlineStr">
        <is>
          <t>Machine Identifier</t>
        </is>
      </c>
      <c r="B1" s="8" t="inlineStr">
        <is>
          <t>Equipment ID</t>
        </is>
      </c>
      <c r="C1" s="8" t="inlineStr">
        <is>
          <t>Event Dates or Readings — Event Date (m/d/Y)</t>
        </is>
      </c>
      <c r="D1" s="8" t="inlineStr">
        <is>
          <t>Readings (as recorded)</t>
        </is>
      </c>
      <c r="E1" s="8" t="inlineStr">
        <is>
          <t>Owner or Responsible Role</t>
        </is>
      </c>
      <c r="F1" s="8" t="inlineStr">
        <is>
          <t>Prior Recorded Event Date</t>
        </is>
      </c>
      <c r="G1" s="8" t="inlineStr">
        <is>
          <t>History Consistency Check</t>
        </is>
      </c>
      <c r="H1" s="8" t="inlineStr">
        <is>
          <t>Latest Asset Record</t>
        </is>
      </c>
      <c r="I1" s="8" t="inlineStr">
        <is>
          <t>Latest Asset Sort Key</t>
        </is>
      </c>
      <c r="K1" s="12" t="inlineStr">
        <is>
          <t>Event Dates or Readings. Example data only: rows 2-9 are examples. Replace or delete before operational use.</t>
        </is>
      </c>
    </row>
    <row r="2">
      <c r="A2" s="13" t="inlineStr">
        <is>
          <t>M-100</t>
        </is>
      </c>
      <c r="B2" s="13" t="inlineStr">
        <is>
          <t>EQ-100</t>
        </is>
      </c>
      <c r="C2" s="14" t="n">
        <v>46280</v>
      </c>
      <c r="D2" s="13" t="inlineStr">
        <is>
          <t>Sample Reading 1</t>
        </is>
      </c>
      <c r="E2" s="13" t="inlineStr">
        <is>
          <t>Maintenance Coordinator</t>
        </is>
      </c>
      <c r="F2" s="18">
        <f>IFERROR(IF(OR($A2="",$B2="",NOT(ISNUMBER($C2))),"",LOOKUP(2,1/(($A$2:$A$101=$A2)*($B$2:$B$101=$B2)*(ROW($A$2:$A$101)&lt;ROW($A2))*ISNUMBER($C$2:$C$101)),$C$2:$C$101)),"")</f>
        <v/>
      </c>
      <c r="G2" s="17">
        <f>IFERROR(IF(OR($A2="",$B2="",NOT(ISNUMBER($C2))),"",IF($F2="","First Recorded Event",IF($C2&lt;=$F2,"History Sequence Exception","History Sequence OK"))),"")</f>
        <v/>
      </c>
      <c r="H2" s="17">
        <f>IFERROR(IF(OR($A2="",$B2="",NOT(ISNUMBER($C2))),"",IF(COUNTIFS($A$2:$A$101,$A2,$B$2:$B$101,$B2,$C$2:$C$101,"&gt;"&amp;$C2)+COUNTIFS($A2:$A$101,$A2,$B2:$B$101,$B2,$C2:$C$101,$C2)-1=0,"Latest Recorded Event","Earlier Recorded Event")),"")</f>
        <v/>
      </c>
      <c r="I2" s="17">
        <f>IFERROR(IF(OR($H2&lt;&gt;"Latest Recorded Event",NOT(ISNUMBER($C2))),"",$C2+ROW()/100000),"")</f>
        <v/>
      </c>
    </row>
    <row r="3">
      <c r="A3" s="13" t="inlineStr">
        <is>
          <t>M-101</t>
        </is>
      </c>
      <c r="B3" s="13" t="inlineStr">
        <is>
          <t>EQ-101</t>
        </is>
      </c>
      <c r="C3" s="14" t="n">
        <v>46281</v>
      </c>
      <c r="D3" s="13" t="inlineStr">
        <is>
          <t>Sample Reading 2</t>
        </is>
      </c>
      <c r="E3" s="13" t="inlineStr">
        <is>
          <t>Maintenance Coordinator</t>
        </is>
      </c>
      <c r="F3" s="18">
        <f>IFERROR(IF(OR($A3="",$B3="",NOT(ISNUMBER($C3))),"",LOOKUP(2,1/(($A$2:$A$101=$A3)*($B$2:$B$101=$B3)*(ROW($A$2:$A$101)&lt;ROW($A3))*ISNUMBER($C$2:$C$101)),$C$2:$C$101)),"")</f>
        <v/>
      </c>
      <c r="G3" s="17">
        <f>IFERROR(IF(OR($A3="",$B3="",NOT(ISNUMBER($C3))),"",IF($F3="","First Recorded Event",IF($C3&lt;=$F3,"History Sequence Exception","History Sequence OK"))),"")</f>
        <v/>
      </c>
      <c r="H3" s="17">
        <f>IFERROR(IF(OR($A3="",$B3="",NOT(ISNUMBER($C3))),"",IF(COUNTIFS($A$2:$A$101,$A3,$B$2:$B$101,$B3,$C$2:$C$101,"&gt;"&amp;$C3)+COUNTIFS($A3:$A$101,$A3,$B3:$B$101,$B3,$C3:$C$101,$C3)-1=0,"Latest Recorded Event","Earlier Recorded Event")),"")</f>
        <v/>
      </c>
      <c r="I3" s="17">
        <f>IFERROR(IF(OR($H3&lt;&gt;"Latest Recorded Event",NOT(ISNUMBER($C3))),"",$C3+ROW()/100000),"")</f>
        <v/>
      </c>
    </row>
    <row r="4">
      <c r="A4" s="13" t="inlineStr">
        <is>
          <t>M-102</t>
        </is>
      </c>
      <c r="B4" s="13" t="inlineStr">
        <is>
          <t>EQ-102</t>
        </is>
      </c>
      <c r="C4" s="14" t="n">
        <v>46282</v>
      </c>
      <c r="D4" s="13" t="inlineStr">
        <is>
          <t>Sample Reading 3</t>
        </is>
      </c>
      <c r="E4" s="13" t="inlineStr">
        <is>
          <t>Maintenance Coordinator</t>
        </is>
      </c>
      <c r="F4" s="18">
        <f>IFERROR(IF(OR($A4="",$B4="",NOT(ISNUMBER($C4))),"",LOOKUP(2,1/(($A$2:$A$101=$A4)*($B$2:$B$101=$B4)*(ROW($A$2:$A$101)&lt;ROW($A4))*ISNUMBER($C$2:$C$101)),$C$2:$C$101)),"")</f>
        <v/>
      </c>
      <c r="G4" s="17">
        <f>IFERROR(IF(OR($A4="",$B4="",NOT(ISNUMBER($C4))),"",IF($F4="","First Recorded Event",IF($C4&lt;=$F4,"History Sequence Exception","History Sequence OK"))),"")</f>
        <v/>
      </c>
      <c r="H4" s="17">
        <f>IFERROR(IF(OR($A4="",$B4="",NOT(ISNUMBER($C4))),"",IF(COUNTIFS($A$2:$A$101,$A4,$B$2:$B$101,$B4,$C$2:$C$101,"&gt;"&amp;$C4)+COUNTIFS($A4:$A$101,$A4,$B4:$B$101,$B4,$C4:$C$101,$C4)-1=0,"Latest Recorded Event","Earlier Recorded Event")),"")</f>
        <v/>
      </c>
      <c r="I4" s="17">
        <f>IFERROR(IF(OR($H4&lt;&gt;"Latest Recorded Event",NOT(ISNUMBER($C4))),"",$C4+ROW()/100000),"")</f>
        <v/>
      </c>
    </row>
    <row r="5">
      <c r="A5" s="13" t="inlineStr">
        <is>
          <t>M-103</t>
        </is>
      </c>
      <c r="B5" s="13" t="inlineStr">
        <is>
          <t>EQ-103</t>
        </is>
      </c>
      <c r="C5" s="14" t="n">
        <v>46285</v>
      </c>
      <c r="D5" s="13" t="inlineStr">
        <is>
          <t>Sample Reading 4</t>
        </is>
      </c>
      <c r="E5" s="13" t="inlineStr">
        <is>
          <t>Maintenance Coordinator</t>
        </is>
      </c>
      <c r="F5" s="18">
        <f>IFERROR(IF(OR($A5="",$B5="",NOT(ISNUMBER($C5))),"",LOOKUP(2,1/(($A$2:$A$101=$A5)*($B$2:$B$101=$B5)*(ROW($A$2:$A$101)&lt;ROW($A5))*ISNUMBER($C$2:$C$101)),$C$2:$C$101)),"")</f>
        <v/>
      </c>
      <c r="G5" s="17">
        <f>IFERROR(IF(OR($A5="",$B5="",NOT(ISNUMBER($C5))),"",IF($F5="","First Recorded Event",IF($C5&lt;=$F5,"History Sequence Exception","History Sequence OK"))),"")</f>
        <v/>
      </c>
      <c r="H5" s="17">
        <f>IFERROR(IF(OR($A5="",$B5="",NOT(ISNUMBER($C5))),"",IF(COUNTIFS($A$2:$A$101,$A5,$B$2:$B$101,$B5,$C$2:$C$101,"&gt;"&amp;$C5)+COUNTIFS($A5:$A$101,$A5,$B5:$B$101,$B5,$C5:$C$101,$C5)-1=0,"Latest Recorded Event","Earlier Recorded Event")),"")</f>
        <v/>
      </c>
      <c r="I5" s="17">
        <f>IFERROR(IF(OR($H5&lt;&gt;"Latest Recorded Event",NOT(ISNUMBER($C5))),"",$C5+ROW()/100000),"")</f>
        <v/>
      </c>
    </row>
    <row r="6">
      <c r="A6" s="13" t="inlineStr">
        <is>
          <t>M-103</t>
        </is>
      </c>
      <c r="B6" s="13" t="inlineStr">
        <is>
          <t>EQ-103</t>
        </is>
      </c>
      <c r="C6" s="14" t="n">
        <v>46283</v>
      </c>
      <c r="D6" s="13" t="inlineStr">
        <is>
          <t>Sample Reading 5</t>
        </is>
      </c>
      <c r="E6" s="13" t="inlineStr">
        <is>
          <t>Maintenance Coordinator</t>
        </is>
      </c>
      <c r="F6" s="18">
        <f>IFERROR(IF(OR($A6="",$B6="",NOT(ISNUMBER($C6))),"",LOOKUP(2,1/(($A$2:$A$101=$A6)*($B$2:$B$101=$B6)*(ROW($A$2:$A$101)&lt;ROW($A6))*ISNUMBER($C$2:$C$101)),$C$2:$C$101)),"")</f>
        <v/>
      </c>
      <c r="G6" s="17">
        <f>IFERROR(IF(OR($A6="",$B6="",NOT(ISNUMBER($C6))),"",IF($F6="","First Recorded Event",IF($C6&lt;=$F6,"History Sequence Exception","History Sequence OK"))),"")</f>
        <v/>
      </c>
      <c r="H6" s="17">
        <f>IFERROR(IF(OR($A6="",$B6="",NOT(ISNUMBER($C6))),"",IF(COUNTIFS($A$2:$A$101,$A6,$B$2:$B$101,$B6,$C$2:$C$101,"&gt;"&amp;$C6)+COUNTIFS($A6:$A$101,$A6,$B6:$B$101,$B6,$C6:$C$101,$C6)-1=0,"Latest Recorded Event","Earlier Recorded Event")),"")</f>
        <v/>
      </c>
      <c r="I6" s="17">
        <f>IFERROR(IF(OR($H6&lt;&gt;"Latest Recorded Event",NOT(ISNUMBER($C6))),"",$C6+ROW()/100000),"")</f>
        <v/>
      </c>
    </row>
    <row r="7">
      <c r="A7" s="13" t="inlineStr">
        <is>
          <t>M-104</t>
        </is>
      </c>
      <c r="B7" s="13" t="inlineStr">
        <is>
          <t>EQ-104</t>
        </is>
      </c>
      <c r="C7" s="14" t="n">
        <v>46275</v>
      </c>
      <c r="D7" s="13" t="inlineStr">
        <is>
          <t>Sample Reading 6</t>
        </is>
      </c>
      <c r="E7" s="13" t="inlineStr">
        <is>
          <t>Maintenance Coordinator</t>
        </is>
      </c>
      <c r="F7" s="18">
        <f>IFERROR(IF(OR($A7="",$B7="",NOT(ISNUMBER($C7))),"",LOOKUP(2,1/(($A$2:$A$101=$A7)*($B$2:$B$101=$B7)*(ROW($A$2:$A$101)&lt;ROW($A7))*ISNUMBER($C$2:$C$101)),$C$2:$C$101)),"")</f>
        <v/>
      </c>
      <c r="G7" s="17">
        <f>IFERROR(IF(OR($A7="",$B7="",NOT(ISNUMBER($C7))),"",IF($F7="","First Recorded Event",IF($C7&lt;=$F7,"History Sequence Exception","History Sequence OK"))),"")</f>
        <v/>
      </c>
      <c r="H7" s="17">
        <f>IFERROR(IF(OR($A7="",$B7="",NOT(ISNUMBER($C7))),"",IF(COUNTIFS($A$2:$A$101,$A7,$B$2:$B$101,$B7,$C$2:$C$101,"&gt;"&amp;$C7)+COUNTIFS($A7:$A$101,$A7,$B7:$B$101,$B7,$C7:$C$101,$C7)-1=0,"Latest Recorded Event","Earlier Recorded Event")),"")</f>
        <v/>
      </c>
      <c r="I7" s="17">
        <f>IFERROR(IF(OR($H7&lt;&gt;"Latest Recorded Event",NOT(ISNUMBER($C7))),"",$C7+ROW()/100000),"")</f>
        <v/>
      </c>
    </row>
    <row r="8">
      <c r="A8" s="13" t="inlineStr">
        <is>
          <t>M-104</t>
        </is>
      </c>
      <c r="B8" s="13" t="inlineStr">
        <is>
          <t>EQ-104</t>
        </is>
      </c>
      <c r="C8" s="14" t="n">
        <v>46295</v>
      </c>
      <c r="D8" s="13" t="inlineStr">
        <is>
          <t>Sample Reading 7</t>
        </is>
      </c>
      <c r="E8" s="13" t="inlineStr">
        <is>
          <t>Maintenance Coordinator</t>
        </is>
      </c>
      <c r="F8" s="18">
        <f>IFERROR(IF(OR($A8="",$B8="",NOT(ISNUMBER($C8))),"",LOOKUP(2,1/(($A$2:$A$101=$A8)*($B$2:$B$101=$B8)*(ROW($A$2:$A$101)&lt;ROW($A8))*ISNUMBER($C$2:$C$101)),$C$2:$C$101)),"")</f>
        <v/>
      </c>
      <c r="G8" s="17">
        <f>IFERROR(IF(OR($A8="",$B8="",NOT(ISNUMBER($C8))),"",IF($F8="","First Recorded Event",IF($C8&lt;=$F8,"History Sequence Exception","History Sequence OK"))),"")</f>
        <v/>
      </c>
      <c r="H8" s="17">
        <f>IFERROR(IF(OR($A8="",$B8="",NOT(ISNUMBER($C8))),"",IF(COUNTIFS($A$2:$A$101,$A8,$B$2:$B$101,$B8,$C$2:$C$101,"&gt;"&amp;$C8)+COUNTIFS($A8:$A$101,$A8,$B8:$B$101,$B8,$C8:$C$101,$C8)-1=0,"Latest Recorded Event","Earlier Recorded Event")),"")</f>
        <v/>
      </c>
      <c r="I8" s="17">
        <f>IFERROR(IF(OR($H8&lt;&gt;"Latest Recorded Event",NOT(ISNUMBER($C8))),"",$C8+ROW()/100000),"")</f>
        <v/>
      </c>
    </row>
    <row r="9">
      <c r="A9" s="13" t="inlineStr">
        <is>
          <t>M-105</t>
        </is>
      </c>
      <c r="B9" s="13" t="inlineStr">
        <is>
          <t>EQ-105</t>
        </is>
      </c>
      <c r="C9" s="14" t="n">
        <v>46290</v>
      </c>
      <c r="D9" s="13" t="inlineStr">
        <is>
          <t>Sample Reading 8</t>
        </is>
      </c>
      <c r="E9" s="13" t="inlineStr">
        <is>
          <t>Maintenance Coordinator</t>
        </is>
      </c>
      <c r="F9" s="18">
        <f>IFERROR(IF(OR($A9="",$B9="",NOT(ISNUMBER($C9))),"",LOOKUP(2,1/(($A$2:$A$101=$A9)*($B$2:$B$101=$B9)*(ROW($A$2:$A$101)&lt;ROW($A9))*ISNUMBER($C$2:$C$101)),$C$2:$C$101)),"")</f>
        <v/>
      </c>
      <c r="G9" s="17">
        <f>IFERROR(IF(OR($A9="",$B9="",NOT(ISNUMBER($C9))),"",IF($F9="","First Recorded Event",IF($C9&lt;=$F9,"History Sequence Exception","History Sequence OK"))),"")</f>
        <v/>
      </c>
      <c r="H9" s="17">
        <f>IFERROR(IF(OR($A9="",$B9="",NOT(ISNUMBER($C9))),"",IF(COUNTIFS($A$2:$A$101,$A9,$B$2:$B$101,$B9,$C$2:$C$101,"&gt;"&amp;$C9)+COUNTIFS($A9:$A$101,$A9,$B9:$B$101,$B9,$C9:$C$101,$C9)-1=0,"Latest Recorded Event","Earlier Recorded Event")),"")</f>
        <v/>
      </c>
      <c r="I9" s="17">
        <f>IFERROR(IF(OR($H9&lt;&gt;"Latest Recorded Event",NOT(ISNUMBER($C9))),"",$C9+ROW()/100000),"")</f>
        <v/>
      </c>
    </row>
    <row r="10">
      <c r="A10" s="13" t="n"/>
      <c r="B10" s="13" t="n"/>
      <c r="C10" s="14" t="n"/>
      <c r="D10" s="13" t="n"/>
      <c r="E10" s="13" t="n"/>
      <c r="F10" s="18">
        <f>IFERROR(IF(OR($A10="",$B10="",NOT(ISNUMBER($C10))),"",LOOKUP(2,1/(($A$2:$A$101=$A10)*($B$2:$B$101=$B10)*(ROW($A$2:$A$101)&lt;ROW($A10))*ISNUMBER($C$2:$C$101)),$C$2:$C$101)),"")</f>
        <v/>
      </c>
      <c r="G10" s="17">
        <f>IFERROR(IF(OR($A10="",$B10="",NOT(ISNUMBER($C10))),"",IF($F10="","First Recorded Event",IF($C10&lt;=$F10,"History Sequence Exception","History Sequence OK"))),"")</f>
        <v/>
      </c>
      <c r="H10" s="17">
        <f>IFERROR(IF(OR($A10="",$B10="",NOT(ISNUMBER($C10))),"",IF(COUNTIFS($A$2:$A$101,$A10,$B$2:$B$101,$B10,$C$2:$C$101,"&gt;"&amp;$C10)+COUNTIFS($A10:$A$101,$A10,$B10:$B$101,$B10,$C10:$C$101,$C10)-1=0,"Latest Recorded Event","Earlier Recorded Event")),"")</f>
        <v/>
      </c>
      <c r="I10" s="17">
        <f>IFERROR(IF(OR($H10&lt;&gt;"Latest Recorded Event",NOT(ISNUMBER($C10))),"",$C10+ROW()/100000),"")</f>
        <v/>
      </c>
    </row>
    <row r="11">
      <c r="A11" s="13" t="n"/>
      <c r="B11" s="13" t="n"/>
      <c r="C11" s="14" t="n"/>
      <c r="D11" s="13" t="n"/>
      <c r="E11" s="13" t="n"/>
      <c r="F11" s="18">
        <f>IFERROR(IF(OR($A11="",$B11="",NOT(ISNUMBER($C11))),"",LOOKUP(2,1/(($A$2:$A$101=$A11)*($B$2:$B$101=$B11)*(ROW($A$2:$A$101)&lt;ROW($A11))*ISNUMBER($C$2:$C$101)),$C$2:$C$101)),"")</f>
        <v/>
      </c>
      <c r="G11" s="17">
        <f>IFERROR(IF(OR($A11="",$B11="",NOT(ISNUMBER($C11))),"",IF($F11="","First Recorded Event",IF($C11&lt;=$F11,"History Sequence Exception","History Sequence OK"))),"")</f>
        <v/>
      </c>
      <c r="H11" s="17">
        <f>IFERROR(IF(OR($A11="",$B11="",NOT(ISNUMBER($C11))),"",IF(COUNTIFS($A$2:$A$101,$A11,$B$2:$B$101,$B11,$C$2:$C$101,"&gt;"&amp;$C11)+COUNTIFS($A11:$A$101,$A11,$B11:$B$101,$B11,$C11:$C$101,$C11)-1=0,"Latest Recorded Event","Earlier Recorded Event")),"")</f>
        <v/>
      </c>
      <c r="I11" s="17">
        <f>IFERROR(IF(OR($H11&lt;&gt;"Latest Recorded Event",NOT(ISNUMBER($C11))),"",$C11+ROW()/100000),"")</f>
        <v/>
      </c>
    </row>
    <row r="12">
      <c r="A12" s="13" t="n"/>
      <c r="B12" s="13" t="n"/>
      <c r="C12" s="14" t="n"/>
      <c r="D12" s="13" t="n"/>
      <c r="E12" s="13" t="n"/>
      <c r="F12" s="18">
        <f>IFERROR(IF(OR($A12="",$B12="",NOT(ISNUMBER($C12))),"",LOOKUP(2,1/(($A$2:$A$101=$A12)*($B$2:$B$101=$B12)*(ROW($A$2:$A$101)&lt;ROW($A12))*ISNUMBER($C$2:$C$101)),$C$2:$C$101)),"")</f>
        <v/>
      </c>
      <c r="G12" s="17">
        <f>IFERROR(IF(OR($A12="",$B12="",NOT(ISNUMBER($C12))),"",IF($F12="","First Recorded Event",IF($C12&lt;=$F12,"History Sequence Exception","History Sequence OK"))),"")</f>
        <v/>
      </c>
      <c r="H12" s="17">
        <f>IFERROR(IF(OR($A12="",$B12="",NOT(ISNUMBER($C12))),"",IF(COUNTIFS($A$2:$A$101,$A12,$B$2:$B$101,$B12,$C$2:$C$101,"&gt;"&amp;$C12)+COUNTIFS($A12:$A$101,$A12,$B12:$B$101,$B12,$C12:$C$101,$C12)-1=0,"Latest Recorded Event","Earlier Recorded Event")),"")</f>
        <v/>
      </c>
      <c r="I12" s="17">
        <f>IFERROR(IF(OR($H12&lt;&gt;"Latest Recorded Event",NOT(ISNUMBER($C12))),"",$C12+ROW()/100000),"")</f>
        <v/>
      </c>
    </row>
    <row r="13">
      <c r="A13" s="13" t="n"/>
      <c r="B13" s="13" t="n"/>
      <c r="C13" s="14" t="n"/>
      <c r="D13" s="13" t="n"/>
      <c r="E13" s="13" t="n"/>
      <c r="F13" s="18">
        <f>IFERROR(IF(OR($A13="",$B13="",NOT(ISNUMBER($C13))),"",LOOKUP(2,1/(($A$2:$A$101=$A13)*($B$2:$B$101=$B13)*(ROW($A$2:$A$101)&lt;ROW($A13))*ISNUMBER($C$2:$C$101)),$C$2:$C$101)),"")</f>
        <v/>
      </c>
      <c r="G13" s="17">
        <f>IFERROR(IF(OR($A13="",$B13="",NOT(ISNUMBER($C13))),"",IF($F13="","First Recorded Event",IF($C13&lt;=$F13,"History Sequence Exception","History Sequence OK"))),"")</f>
        <v/>
      </c>
      <c r="H13" s="17">
        <f>IFERROR(IF(OR($A13="",$B13="",NOT(ISNUMBER($C13))),"",IF(COUNTIFS($A$2:$A$101,$A13,$B$2:$B$101,$B13,$C$2:$C$101,"&gt;"&amp;$C13)+COUNTIFS($A13:$A$101,$A13,$B13:$B$101,$B13,$C13:$C$101,$C13)-1=0,"Latest Recorded Event","Earlier Recorded Event")),"")</f>
        <v/>
      </c>
      <c r="I13" s="17">
        <f>IFERROR(IF(OR($H13&lt;&gt;"Latest Recorded Event",NOT(ISNUMBER($C13))),"",$C13+ROW()/100000),"")</f>
        <v/>
      </c>
    </row>
    <row r="14">
      <c r="A14" s="13" t="n"/>
      <c r="B14" s="13" t="n"/>
      <c r="C14" s="14" t="n"/>
      <c r="D14" s="13" t="n"/>
      <c r="E14" s="13" t="n"/>
      <c r="F14" s="18">
        <f>IFERROR(IF(OR($A14="",$B14="",NOT(ISNUMBER($C14))),"",LOOKUP(2,1/(($A$2:$A$101=$A14)*($B$2:$B$101=$B14)*(ROW($A$2:$A$101)&lt;ROW($A14))*ISNUMBER($C$2:$C$101)),$C$2:$C$101)),"")</f>
        <v/>
      </c>
      <c r="G14" s="17">
        <f>IFERROR(IF(OR($A14="",$B14="",NOT(ISNUMBER($C14))),"",IF($F14="","First Recorded Event",IF($C14&lt;=$F14,"History Sequence Exception","History Sequence OK"))),"")</f>
        <v/>
      </c>
      <c r="H14" s="17">
        <f>IFERROR(IF(OR($A14="",$B14="",NOT(ISNUMBER($C14))),"",IF(COUNTIFS($A$2:$A$101,$A14,$B$2:$B$101,$B14,$C$2:$C$101,"&gt;"&amp;$C14)+COUNTIFS($A14:$A$101,$A14,$B14:$B$101,$B14,$C14:$C$101,$C14)-1=0,"Latest Recorded Event","Earlier Recorded Event")),"")</f>
        <v/>
      </c>
      <c r="I14" s="17">
        <f>IFERROR(IF(OR($H14&lt;&gt;"Latest Recorded Event",NOT(ISNUMBER($C14))),"",$C14+ROW()/100000),"")</f>
        <v/>
      </c>
    </row>
    <row r="15">
      <c r="A15" s="13" t="n"/>
      <c r="B15" s="13" t="n"/>
      <c r="C15" s="14" t="n"/>
      <c r="D15" s="13" t="n"/>
      <c r="E15" s="13" t="n"/>
      <c r="F15" s="18">
        <f>IFERROR(IF(OR($A15="",$B15="",NOT(ISNUMBER($C15))),"",LOOKUP(2,1/(($A$2:$A$101=$A15)*($B$2:$B$101=$B15)*(ROW($A$2:$A$101)&lt;ROW($A15))*ISNUMBER($C$2:$C$101)),$C$2:$C$101)),"")</f>
        <v/>
      </c>
      <c r="G15" s="17">
        <f>IFERROR(IF(OR($A15="",$B15="",NOT(ISNUMBER($C15))),"",IF($F15="","First Recorded Event",IF($C15&lt;=$F15,"History Sequence Exception","History Sequence OK"))),"")</f>
        <v/>
      </c>
      <c r="H15" s="17">
        <f>IFERROR(IF(OR($A15="",$B15="",NOT(ISNUMBER($C15))),"",IF(COUNTIFS($A$2:$A$101,$A15,$B$2:$B$101,$B15,$C$2:$C$101,"&gt;"&amp;$C15)+COUNTIFS($A15:$A$101,$A15,$B15:$B$101,$B15,$C15:$C$101,$C15)-1=0,"Latest Recorded Event","Earlier Recorded Event")),"")</f>
        <v/>
      </c>
      <c r="I15" s="17">
        <f>IFERROR(IF(OR($H15&lt;&gt;"Latest Recorded Event",NOT(ISNUMBER($C15))),"",$C15+ROW()/100000),"")</f>
        <v/>
      </c>
    </row>
    <row r="16">
      <c r="A16" s="13" t="n"/>
      <c r="B16" s="13" t="n"/>
      <c r="C16" s="14" t="n"/>
      <c r="D16" s="13" t="n"/>
      <c r="E16" s="13" t="n"/>
      <c r="F16" s="18">
        <f>IFERROR(IF(OR($A16="",$B16="",NOT(ISNUMBER($C16))),"",LOOKUP(2,1/(($A$2:$A$101=$A16)*($B$2:$B$101=$B16)*(ROW($A$2:$A$101)&lt;ROW($A16))*ISNUMBER($C$2:$C$101)),$C$2:$C$101)),"")</f>
        <v/>
      </c>
      <c r="G16" s="17">
        <f>IFERROR(IF(OR($A16="",$B16="",NOT(ISNUMBER($C16))),"",IF($F16="","First Recorded Event",IF($C16&lt;=$F16,"History Sequence Exception","History Sequence OK"))),"")</f>
        <v/>
      </c>
      <c r="H16" s="17">
        <f>IFERROR(IF(OR($A16="",$B16="",NOT(ISNUMBER($C16))),"",IF(COUNTIFS($A$2:$A$101,$A16,$B$2:$B$101,$B16,$C$2:$C$101,"&gt;"&amp;$C16)+COUNTIFS($A16:$A$101,$A16,$B16:$B$101,$B16,$C16:$C$101,$C16)-1=0,"Latest Recorded Event","Earlier Recorded Event")),"")</f>
        <v/>
      </c>
      <c r="I16" s="17">
        <f>IFERROR(IF(OR($H16&lt;&gt;"Latest Recorded Event",NOT(ISNUMBER($C16))),"",$C16+ROW()/100000),"")</f>
        <v/>
      </c>
    </row>
    <row r="17">
      <c r="A17" s="13" t="n"/>
      <c r="B17" s="13" t="n"/>
      <c r="C17" s="14" t="n"/>
      <c r="D17" s="13" t="n"/>
      <c r="E17" s="13" t="n"/>
      <c r="F17" s="18">
        <f>IFERROR(IF(OR($A17="",$B17="",NOT(ISNUMBER($C17))),"",LOOKUP(2,1/(($A$2:$A$101=$A17)*($B$2:$B$101=$B17)*(ROW($A$2:$A$101)&lt;ROW($A17))*ISNUMBER($C$2:$C$101)),$C$2:$C$101)),"")</f>
        <v/>
      </c>
      <c r="G17" s="17">
        <f>IFERROR(IF(OR($A17="",$B17="",NOT(ISNUMBER($C17))),"",IF($F17="","First Recorded Event",IF($C17&lt;=$F17,"History Sequence Exception","History Sequence OK"))),"")</f>
        <v/>
      </c>
      <c r="H17" s="17">
        <f>IFERROR(IF(OR($A17="",$B17="",NOT(ISNUMBER($C17))),"",IF(COUNTIFS($A$2:$A$101,$A17,$B$2:$B$101,$B17,$C$2:$C$101,"&gt;"&amp;$C17)+COUNTIFS($A17:$A$101,$A17,$B17:$B$101,$B17,$C17:$C$101,$C17)-1=0,"Latest Recorded Event","Earlier Recorded Event")),"")</f>
        <v/>
      </c>
      <c r="I17" s="17">
        <f>IFERROR(IF(OR($H17&lt;&gt;"Latest Recorded Event",NOT(ISNUMBER($C17))),"",$C17+ROW()/100000),"")</f>
        <v/>
      </c>
    </row>
    <row r="18">
      <c r="A18" s="13" t="n"/>
      <c r="B18" s="13" t="n"/>
      <c r="C18" s="14" t="n"/>
      <c r="D18" s="13" t="n"/>
      <c r="E18" s="13" t="n"/>
      <c r="F18" s="18">
        <f>IFERROR(IF(OR($A18="",$B18="",NOT(ISNUMBER($C18))),"",LOOKUP(2,1/(($A$2:$A$101=$A18)*($B$2:$B$101=$B18)*(ROW($A$2:$A$101)&lt;ROW($A18))*ISNUMBER($C$2:$C$101)),$C$2:$C$101)),"")</f>
        <v/>
      </c>
      <c r="G18" s="17">
        <f>IFERROR(IF(OR($A18="",$B18="",NOT(ISNUMBER($C18))),"",IF($F18="","First Recorded Event",IF($C18&lt;=$F18,"History Sequence Exception","History Sequence OK"))),"")</f>
        <v/>
      </c>
      <c r="H18" s="17">
        <f>IFERROR(IF(OR($A18="",$B18="",NOT(ISNUMBER($C18))),"",IF(COUNTIFS($A$2:$A$101,$A18,$B$2:$B$101,$B18,$C$2:$C$101,"&gt;"&amp;$C18)+COUNTIFS($A18:$A$101,$A18,$B18:$B$101,$B18,$C18:$C$101,$C18)-1=0,"Latest Recorded Event","Earlier Recorded Event")),"")</f>
        <v/>
      </c>
      <c r="I18" s="17">
        <f>IFERROR(IF(OR($H18&lt;&gt;"Latest Recorded Event",NOT(ISNUMBER($C18))),"",$C18+ROW()/100000),"")</f>
        <v/>
      </c>
    </row>
    <row r="19">
      <c r="A19" s="13" t="n"/>
      <c r="B19" s="13" t="n"/>
      <c r="C19" s="14" t="n"/>
      <c r="D19" s="13" t="n"/>
      <c r="E19" s="13" t="n"/>
      <c r="F19" s="18">
        <f>IFERROR(IF(OR($A19="",$B19="",NOT(ISNUMBER($C19))),"",LOOKUP(2,1/(($A$2:$A$101=$A19)*($B$2:$B$101=$B19)*(ROW($A$2:$A$101)&lt;ROW($A19))*ISNUMBER($C$2:$C$101)),$C$2:$C$101)),"")</f>
        <v/>
      </c>
      <c r="G19" s="17">
        <f>IFERROR(IF(OR($A19="",$B19="",NOT(ISNUMBER($C19))),"",IF($F19="","First Recorded Event",IF($C19&lt;=$F19,"History Sequence Exception","History Sequence OK"))),"")</f>
        <v/>
      </c>
      <c r="H19" s="17">
        <f>IFERROR(IF(OR($A19="",$B19="",NOT(ISNUMBER($C19))),"",IF(COUNTIFS($A$2:$A$101,$A19,$B$2:$B$101,$B19,$C$2:$C$101,"&gt;"&amp;$C19)+COUNTIFS($A19:$A$101,$A19,$B19:$B$101,$B19,$C19:$C$101,$C19)-1=0,"Latest Recorded Event","Earlier Recorded Event")),"")</f>
        <v/>
      </c>
      <c r="I19" s="17">
        <f>IFERROR(IF(OR($H19&lt;&gt;"Latest Recorded Event",NOT(ISNUMBER($C19))),"",$C19+ROW()/100000),"")</f>
        <v/>
      </c>
    </row>
    <row r="20">
      <c r="A20" s="13" t="n"/>
      <c r="B20" s="13" t="n"/>
      <c r="C20" s="14" t="n"/>
      <c r="D20" s="13" t="n"/>
      <c r="E20" s="13" t="n"/>
      <c r="F20" s="18">
        <f>IFERROR(IF(OR($A20="",$B20="",NOT(ISNUMBER($C20))),"",LOOKUP(2,1/(($A$2:$A$101=$A20)*($B$2:$B$101=$B20)*(ROW($A$2:$A$101)&lt;ROW($A20))*ISNUMBER($C$2:$C$101)),$C$2:$C$101)),"")</f>
        <v/>
      </c>
      <c r="G20" s="17">
        <f>IFERROR(IF(OR($A20="",$B20="",NOT(ISNUMBER($C20))),"",IF($F20="","First Recorded Event",IF($C20&lt;=$F20,"History Sequence Exception","History Sequence OK"))),"")</f>
        <v/>
      </c>
      <c r="H20" s="17">
        <f>IFERROR(IF(OR($A20="",$B20="",NOT(ISNUMBER($C20))),"",IF(COUNTIFS($A$2:$A$101,$A20,$B$2:$B$101,$B20,$C$2:$C$101,"&gt;"&amp;$C20)+COUNTIFS($A20:$A$101,$A20,$B20:$B$101,$B20,$C20:$C$101,$C20)-1=0,"Latest Recorded Event","Earlier Recorded Event")),"")</f>
        <v/>
      </c>
      <c r="I20" s="17">
        <f>IFERROR(IF(OR($H20&lt;&gt;"Latest Recorded Event",NOT(ISNUMBER($C20))),"",$C20+ROW()/100000),"")</f>
        <v/>
      </c>
    </row>
    <row r="21">
      <c r="A21" s="13" t="n"/>
      <c r="B21" s="13" t="n"/>
      <c r="C21" s="14" t="n"/>
      <c r="D21" s="13" t="n"/>
      <c r="E21" s="13" t="n"/>
      <c r="F21" s="18">
        <f>IFERROR(IF(OR($A21="",$B21="",NOT(ISNUMBER($C21))),"",LOOKUP(2,1/(($A$2:$A$101=$A21)*($B$2:$B$101=$B21)*(ROW($A$2:$A$101)&lt;ROW($A21))*ISNUMBER($C$2:$C$101)),$C$2:$C$101)),"")</f>
        <v/>
      </c>
      <c r="G21" s="17">
        <f>IFERROR(IF(OR($A21="",$B21="",NOT(ISNUMBER($C21))),"",IF($F21="","First Recorded Event",IF($C21&lt;=$F21,"History Sequence Exception","History Sequence OK"))),"")</f>
        <v/>
      </c>
      <c r="H21" s="17">
        <f>IFERROR(IF(OR($A21="",$B21="",NOT(ISNUMBER($C21))),"",IF(COUNTIFS($A$2:$A$101,$A21,$B$2:$B$101,$B21,$C$2:$C$101,"&gt;"&amp;$C21)+COUNTIFS($A21:$A$101,$A21,$B21:$B$101,$B21,$C21:$C$101,$C21)-1=0,"Latest Recorded Event","Earlier Recorded Event")),"")</f>
        <v/>
      </c>
      <c r="I21" s="17">
        <f>IFERROR(IF(OR($H21&lt;&gt;"Latest Recorded Event",NOT(ISNUMBER($C21))),"",$C21+ROW()/100000),"")</f>
        <v/>
      </c>
    </row>
    <row r="22">
      <c r="A22" s="13" t="n"/>
      <c r="B22" s="13" t="n"/>
      <c r="C22" s="14" t="n"/>
      <c r="D22" s="13" t="n"/>
      <c r="E22" s="13" t="n"/>
      <c r="F22" s="18">
        <f>IFERROR(IF(OR($A22="",$B22="",NOT(ISNUMBER($C22))),"",LOOKUP(2,1/(($A$2:$A$101=$A22)*($B$2:$B$101=$B22)*(ROW($A$2:$A$101)&lt;ROW($A22))*ISNUMBER($C$2:$C$101)),$C$2:$C$101)),"")</f>
        <v/>
      </c>
      <c r="G22" s="17">
        <f>IFERROR(IF(OR($A22="",$B22="",NOT(ISNUMBER($C22))),"",IF($F22="","First Recorded Event",IF($C22&lt;=$F22,"History Sequence Exception","History Sequence OK"))),"")</f>
        <v/>
      </c>
      <c r="H22" s="17">
        <f>IFERROR(IF(OR($A22="",$B22="",NOT(ISNUMBER($C22))),"",IF(COUNTIFS($A$2:$A$101,$A22,$B$2:$B$101,$B22,$C$2:$C$101,"&gt;"&amp;$C22)+COUNTIFS($A22:$A$101,$A22,$B22:$B$101,$B22,$C22:$C$101,$C22)-1=0,"Latest Recorded Event","Earlier Recorded Event")),"")</f>
        <v/>
      </c>
      <c r="I22" s="17">
        <f>IFERROR(IF(OR($H22&lt;&gt;"Latest Recorded Event",NOT(ISNUMBER($C22))),"",$C22+ROW()/100000),"")</f>
        <v/>
      </c>
    </row>
    <row r="23">
      <c r="A23" s="13" t="n"/>
      <c r="B23" s="13" t="n"/>
      <c r="C23" s="14" t="n"/>
      <c r="D23" s="13" t="n"/>
      <c r="E23" s="13" t="n"/>
      <c r="F23" s="18">
        <f>IFERROR(IF(OR($A23="",$B23="",NOT(ISNUMBER($C23))),"",LOOKUP(2,1/(($A$2:$A$101=$A23)*($B$2:$B$101=$B23)*(ROW($A$2:$A$101)&lt;ROW($A23))*ISNUMBER($C$2:$C$101)),$C$2:$C$101)),"")</f>
        <v/>
      </c>
      <c r="G23" s="17">
        <f>IFERROR(IF(OR($A23="",$B23="",NOT(ISNUMBER($C23))),"",IF($F23="","First Recorded Event",IF($C23&lt;=$F23,"History Sequence Exception","History Sequence OK"))),"")</f>
        <v/>
      </c>
      <c r="H23" s="17">
        <f>IFERROR(IF(OR($A23="",$B23="",NOT(ISNUMBER($C23))),"",IF(COUNTIFS($A$2:$A$101,$A23,$B$2:$B$101,$B23,$C$2:$C$101,"&gt;"&amp;$C23)+COUNTIFS($A23:$A$101,$A23,$B23:$B$101,$B23,$C23:$C$101,$C23)-1=0,"Latest Recorded Event","Earlier Recorded Event")),"")</f>
        <v/>
      </c>
      <c r="I23" s="17">
        <f>IFERROR(IF(OR($H23&lt;&gt;"Latest Recorded Event",NOT(ISNUMBER($C23))),"",$C23+ROW()/100000),"")</f>
        <v/>
      </c>
    </row>
    <row r="24">
      <c r="A24" s="13" t="n"/>
      <c r="B24" s="13" t="n"/>
      <c r="C24" s="14" t="n"/>
      <c r="D24" s="13" t="n"/>
      <c r="E24" s="13" t="n"/>
      <c r="F24" s="18">
        <f>IFERROR(IF(OR($A24="",$B24="",NOT(ISNUMBER($C24))),"",LOOKUP(2,1/(($A$2:$A$101=$A24)*($B$2:$B$101=$B24)*(ROW($A$2:$A$101)&lt;ROW($A24))*ISNUMBER($C$2:$C$101)),$C$2:$C$101)),"")</f>
        <v/>
      </c>
      <c r="G24" s="17">
        <f>IFERROR(IF(OR($A24="",$B24="",NOT(ISNUMBER($C24))),"",IF($F24="","First Recorded Event",IF($C24&lt;=$F24,"History Sequence Exception","History Sequence OK"))),"")</f>
        <v/>
      </c>
      <c r="H24" s="17">
        <f>IFERROR(IF(OR($A24="",$B24="",NOT(ISNUMBER($C24))),"",IF(COUNTIFS($A$2:$A$101,$A24,$B$2:$B$101,$B24,$C$2:$C$101,"&gt;"&amp;$C24)+COUNTIFS($A24:$A$101,$A24,$B24:$B$101,$B24,$C24:$C$101,$C24)-1=0,"Latest Recorded Event","Earlier Recorded Event")),"")</f>
        <v/>
      </c>
      <c r="I24" s="17">
        <f>IFERROR(IF(OR($H24&lt;&gt;"Latest Recorded Event",NOT(ISNUMBER($C24))),"",$C24+ROW()/100000),"")</f>
        <v/>
      </c>
    </row>
    <row r="25">
      <c r="A25" s="13" t="n"/>
      <c r="B25" s="13" t="n"/>
      <c r="C25" s="14" t="n"/>
      <c r="D25" s="13" t="n"/>
      <c r="E25" s="13" t="n"/>
      <c r="F25" s="18">
        <f>IFERROR(IF(OR($A25="",$B25="",NOT(ISNUMBER($C25))),"",LOOKUP(2,1/(($A$2:$A$101=$A25)*($B$2:$B$101=$B25)*(ROW($A$2:$A$101)&lt;ROW($A25))*ISNUMBER($C$2:$C$101)),$C$2:$C$101)),"")</f>
        <v/>
      </c>
      <c r="G25" s="17">
        <f>IFERROR(IF(OR($A25="",$B25="",NOT(ISNUMBER($C25))),"",IF($F25="","First Recorded Event",IF($C25&lt;=$F25,"History Sequence Exception","History Sequence OK"))),"")</f>
        <v/>
      </c>
      <c r="H25" s="17">
        <f>IFERROR(IF(OR($A25="",$B25="",NOT(ISNUMBER($C25))),"",IF(COUNTIFS($A$2:$A$101,$A25,$B$2:$B$101,$B25,$C$2:$C$101,"&gt;"&amp;$C25)+COUNTIFS($A25:$A$101,$A25,$B25:$B$101,$B25,$C25:$C$101,$C25)-1=0,"Latest Recorded Event","Earlier Recorded Event")),"")</f>
        <v/>
      </c>
      <c r="I25" s="17">
        <f>IFERROR(IF(OR($H25&lt;&gt;"Latest Recorded Event",NOT(ISNUMBER($C25))),"",$C25+ROW()/100000),"")</f>
        <v/>
      </c>
    </row>
    <row r="26">
      <c r="A26" s="13" t="n"/>
      <c r="B26" s="13" t="n"/>
      <c r="C26" s="14" t="n"/>
      <c r="D26" s="13" t="n"/>
      <c r="E26" s="13" t="n"/>
      <c r="F26" s="18">
        <f>IFERROR(IF(OR($A26="",$B26="",NOT(ISNUMBER($C26))),"",LOOKUP(2,1/(($A$2:$A$101=$A26)*($B$2:$B$101=$B26)*(ROW($A$2:$A$101)&lt;ROW($A26))*ISNUMBER($C$2:$C$101)),$C$2:$C$101)),"")</f>
        <v/>
      </c>
      <c r="G26" s="17">
        <f>IFERROR(IF(OR($A26="",$B26="",NOT(ISNUMBER($C26))),"",IF($F26="","First Recorded Event",IF($C26&lt;=$F26,"History Sequence Exception","History Sequence OK"))),"")</f>
        <v/>
      </c>
      <c r="H26" s="17">
        <f>IFERROR(IF(OR($A26="",$B26="",NOT(ISNUMBER($C26))),"",IF(COUNTIFS($A$2:$A$101,$A26,$B$2:$B$101,$B26,$C$2:$C$101,"&gt;"&amp;$C26)+COUNTIFS($A26:$A$101,$A26,$B26:$B$101,$B26,$C26:$C$101,$C26)-1=0,"Latest Recorded Event","Earlier Recorded Event")),"")</f>
        <v/>
      </c>
      <c r="I26" s="17">
        <f>IFERROR(IF(OR($H26&lt;&gt;"Latest Recorded Event",NOT(ISNUMBER($C26))),"",$C26+ROW()/100000),"")</f>
        <v/>
      </c>
    </row>
    <row r="27">
      <c r="A27" s="13" t="n"/>
      <c r="B27" s="13" t="n"/>
      <c r="C27" s="14" t="n"/>
      <c r="D27" s="13" t="n"/>
      <c r="E27" s="13" t="n"/>
      <c r="F27" s="18">
        <f>IFERROR(IF(OR($A27="",$B27="",NOT(ISNUMBER($C27))),"",LOOKUP(2,1/(($A$2:$A$101=$A27)*($B$2:$B$101=$B27)*(ROW($A$2:$A$101)&lt;ROW($A27))*ISNUMBER($C$2:$C$101)),$C$2:$C$101)),"")</f>
        <v/>
      </c>
      <c r="G27" s="17">
        <f>IFERROR(IF(OR($A27="",$B27="",NOT(ISNUMBER($C27))),"",IF($F27="","First Recorded Event",IF($C27&lt;=$F27,"History Sequence Exception","History Sequence OK"))),"")</f>
        <v/>
      </c>
      <c r="H27" s="17">
        <f>IFERROR(IF(OR($A27="",$B27="",NOT(ISNUMBER($C27))),"",IF(COUNTIFS($A$2:$A$101,$A27,$B$2:$B$101,$B27,$C$2:$C$101,"&gt;"&amp;$C27)+COUNTIFS($A27:$A$101,$A27,$B27:$B$101,$B27,$C27:$C$101,$C27)-1=0,"Latest Recorded Event","Earlier Recorded Event")),"")</f>
        <v/>
      </c>
      <c r="I27" s="17">
        <f>IFERROR(IF(OR($H27&lt;&gt;"Latest Recorded Event",NOT(ISNUMBER($C27))),"",$C27+ROW()/100000),"")</f>
        <v/>
      </c>
    </row>
    <row r="28">
      <c r="A28" s="13" t="n"/>
      <c r="B28" s="13" t="n"/>
      <c r="C28" s="14" t="n"/>
      <c r="D28" s="13" t="n"/>
      <c r="E28" s="13" t="n"/>
      <c r="F28" s="18">
        <f>IFERROR(IF(OR($A28="",$B28="",NOT(ISNUMBER($C28))),"",LOOKUP(2,1/(($A$2:$A$101=$A28)*($B$2:$B$101=$B28)*(ROW($A$2:$A$101)&lt;ROW($A28))*ISNUMBER($C$2:$C$101)),$C$2:$C$101)),"")</f>
        <v/>
      </c>
      <c r="G28" s="17">
        <f>IFERROR(IF(OR($A28="",$B28="",NOT(ISNUMBER($C28))),"",IF($F28="","First Recorded Event",IF($C28&lt;=$F28,"History Sequence Exception","History Sequence OK"))),"")</f>
        <v/>
      </c>
      <c r="H28" s="17">
        <f>IFERROR(IF(OR($A28="",$B28="",NOT(ISNUMBER($C28))),"",IF(COUNTIFS($A$2:$A$101,$A28,$B$2:$B$101,$B28,$C$2:$C$101,"&gt;"&amp;$C28)+COUNTIFS($A28:$A$101,$A28,$B28:$B$101,$B28,$C28:$C$101,$C28)-1=0,"Latest Recorded Event","Earlier Recorded Event")),"")</f>
        <v/>
      </c>
      <c r="I28" s="17">
        <f>IFERROR(IF(OR($H28&lt;&gt;"Latest Recorded Event",NOT(ISNUMBER($C28))),"",$C28+ROW()/100000),"")</f>
        <v/>
      </c>
    </row>
    <row r="29">
      <c r="A29" s="13" t="n"/>
      <c r="B29" s="13" t="n"/>
      <c r="C29" s="14" t="n"/>
      <c r="D29" s="13" t="n"/>
      <c r="E29" s="13" t="n"/>
      <c r="F29" s="18">
        <f>IFERROR(IF(OR($A29="",$B29="",NOT(ISNUMBER($C29))),"",LOOKUP(2,1/(($A$2:$A$101=$A29)*($B$2:$B$101=$B29)*(ROW($A$2:$A$101)&lt;ROW($A29))*ISNUMBER($C$2:$C$101)),$C$2:$C$101)),"")</f>
        <v/>
      </c>
      <c r="G29" s="17">
        <f>IFERROR(IF(OR($A29="",$B29="",NOT(ISNUMBER($C29))),"",IF($F29="","First Recorded Event",IF($C29&lt;=$F29,"History Sequence Exception","History Sequence OK"))),"")</f>
        <v/>
      </c>
      <c r="H29" s="17">
        <f>IFERROR(IF(OR($A29="",$B29="",NOT(ISNUMBER($C29))),"",IF(COUNTIFS($A$2:$A$101,$A29,$B$2:$B$101,$B29,$C$2:$C$101,"&gt;"&amp;$C29)+COUNTIFS($A29:$A$101,$A29,$B29:$B$101,$B29,$C29:$C$101,$C29)-1=0,"Latest Recorded Event","Earlier Recorded Event")),"")</f>
        <v/>
      </c>
      <c r="I29" s="17">
        <f>IFERROR(IF(OR($H29&lt;&gt;"Latest Recorded Event",NOT(ISNUMBER($C29))),"",$C29+ROW()/100000),"")</f>
        <v/>
      </c>
    </row>
    <row r="30">
      <c r="A30" s="13" t="n"/>
      <c r="B30" s="13" t="n"/>
      <c r="C30" s="14" t="n"/>
      <c r="D30" s="13" t="n"/>
      <c r="E30" s="13" t="n"/>
      <c r="F30" s="18">
        <f>IFERROR(IF(OR($A30="",$B30="",NOT(ISNUMBER($C30))),"",LOOKUP(2,1/(($A$2:$A$101=$A30)*($B$2:$B$101=$B30)*(ROW($A$2:$A$101)&lt;ROW($A30))*ISNUMBER($C$2:$C$101)),$C$2:$C$101)),"")</f>
        <v/>
      </c>
      <c r="G30" s="17">
        <f>IFERROR(IF(OR($A30="",$B30="",NOT(ISNUMBER($C30))),"",IF($F30="","First Recorded Event",IF($C30&lt;=$F30,"History Sequence Exception","History Sequence OK"))),"")</f>
        <v/>
      </c>
      <c r="H30" s="17">
        <f>IFERROR(IF(OR($A30="",$B30="",NOT(ISNUMBER($C30))),"",IF(COUNTIFS($A$2:$A$101,$A30,$B$2:$B$101,$B30,$C$2:$C$101,"&gt;"&amp;$C30)+COUNTIFS($A30:$A$101,$A30,$B30:$B$101,$B30,$C30:$C$101,$C30)-1=0,"Latest Recorded Event","Earlier Recorded Event")),"")</f>
        <v/>
      </c>
      <c r="I30" s="17">
        <f>IFERROR(IF(OR($H30&lt;&gt;"Latest Recorded Event",NOT(ISNUMBER($C30))),"",$C30+ROW()/100000),"")</f>
        <v/>
      </c>
    </row>
    <row r="31">
      <c r="A31" s="13" t="n"/>
      <c r="B31" s="13" t="n"/>
      <c r="C31" s="14" t="n"/>
      <c r="D31" s="13" t="n"/>
      <c r="E31" s="13" t="n"/>
      <c r="F31" s="18">
        <f>IFERROR(IF(OR($A31="",$B31="",NOT(ISNUMBER($C31))),"",LOOKUP(2,1/(($A$2:$A$101=$A31)*($B$2:$B$101=$B31)*(ROW($A$2:$A$101)&lt;ROW($A31))*ISNUMBER($C$2:$C$101)),$C$2:$C$101)),"")</f>
        <v/>
      </c>
      <c r="G31" s="17">
        <f>IFERROR(IF(OR($A31="",$B31="",NOT(ISNUMBER($C31))),"",IF($F31="","First Recorded Event",IF($C31&lt;=$F31,"History Sequence Exception","History Sequence OK"))),"")</f>
        <v/>
      </c>
      <c r="H31" s="17">
        <f>IFERROR(IF(OR($A31="",$B31="",NOT(ISNUMBER($C31))),"",IF(COUNTIFS($A$2:$A$101,$A31,$B$2:$B$101,$B31,$C$2:$C$101,"&gt;"&amp;$C31)+COUNTIFS($A31:$A$101,$A31,$B31:$B$101,$B31,$C31:$C$101,$C31)-1=0,"Latest Recorded Event","Earlier Recorded Event")),"")</f>
        <v/>
      </c>
      <c r="I31" s="17">
        <f>IFERROR(IF(OR($H31&lt;&gt;"Latest Recorded Event",NOT(ISNUMBER($C31))),"",$C31+ROW()/100000),"")</f>
        <v/>
      </c>
    </row>
    <row r="32">
      <c r="A32" s="13" t="n"/>
      <c r="B32" s="13" t="n"/>
      <c r="C32" s="14" t="n"/>
      <c r="D32" s="13" t="n"/>
      <c r="E32" s="13" t="n"/>
      <c r="F32" s="18">
        <f>IFERROR(IF(OR($A32="",$B32="",NOT(ISNUMBER($C32))),"",LOOKUP(2,1/(($A$2:$A$101=$A32)*($B$2:$B$101=$B32)*(ROW($A$2:$A$101)&lt;ROW($A32))*ISNUMBER($C$2:$C$101)),$C$2:$C$101)),"")</f>
        <v/>
      </c>
      <c r="G32" s="17">
        <f>IFERROR(IF(OR($A32="",$B32="",NOT(ISNUMBER($C32))),"",IF($F32="","First Recorded Event",IF($C32&lt;=$F32,"History Sequence Exception","History Sequence OK"))),"")</f>
        <v/>
      </c>
      <c r="H32" s="17">
        <f>IFERROR(IF(OR($A32="",$B32="",NOT(ISNUMBER($C32))),"",IF(COUNTIFS($A$2:$A$101,$A32,$B$2:$B$101,$B32,$C$2:$C$101,"&gt;"&amp;$C32)+COUNTIFS($A32:$A$101,$A32,$B32:$B$101,$B32,$C32:$C$101,$C32)-1=0,"Latest Recorded Event","Earlier Recorded Event")),"")</f>
        <v/>
      </c>
      <c r="I32" s="17">
        <f>IFERROR(IF(OR($H32&lt;&gt;"Latest Recorded Event",NOT(ISNUMBER($C32))),"",$C32+ROW()/100000),"")</f>
        <v/>
      </c>
    </row>
    <row r="33">
      <c r="A33" s="13" t="n"/>
      <c r="B33" s="13" t="n"/>
      <c r="C33" s="14" t="n"/>
      <c r="D33" s="13" t="n"/>
      <c r="E33" s="13" t="n"/>
      <c r="F33" s="18">
        <f>IFERROR(IF(OR($A33="",$B33="",NOT(ISNUMBER($C33))),"",LOOKUP(2,1/(($A$2:$A$101=$A33)*($B$2:$B$101=$B33)*(ROW($A$2:$A$101)&lt;ROW($A33))*ISNUMBER($C$2:$C$101)),$C$2:$C$101)),"")</f>
        <v/>
      </c>
      <c r="G33" s="17">
        <f>IFERROR(IF(OR($A33="",$B33="",NOT(ISNUMBER($C33))),"",IF($F33="","First Recorded Event",IF($C33&lt;=$F33,"History Sequence Exception","History Sequence OK"))),"")</f>
        <v/>
      </c>
      <c r="H33" s="17">
        <f>IFERROR(IF(OR($A33="",$B33="",NOT(ISNUMBER($C33))),"",IF(COUNTIFS($A$2:$A$101,$A33,$B$2:$B$101,$B33,$C$2:$C$101,"&gt;"&amp;$C33)+COUNTIFS($A33:$A$101,$A33,$B33:$B$101,$B33,$C33:$C$101,$C33)-1=0,"Latest Recorded Event","Earlier Recorded Event")),"")</f>
        <v/>
      </c>
      <c r="I33" s="17">
        <f>IFERROR(IF(OR($H33&lt;&gt;"Latest Recorded Event",NOT(ISNUMBER($C33))),"",$C33+ROW()/100000),"")</f>
        <v/>
      </c>
    </row>
    <row r="34">
      <c r="A34" s="13" t="n"/>
      <c r="B34" s="13" t="n"/>
      <c r="C34" s="14" t="n"/>
      <c r="D34" s="13" t="n"/>
      <c r="E34" s="13" t="n"/>
      <c r="F34" s="18">
        <f>IFERROR(IF(OR($A34="",$B34="",NOT(ISNUMBER($C34))),"",LOOKUP(2,1/(($A$2:$A$101=$A34)*($B$2:$B$101=$B34)*(ROW($A$2:$A$101)&lt;ROW($A34))*ISNUMBER($C$2:$C$101)),$C$2:$C$101)),"")</f>
        <v/>
      </c>
      <c r="G34" s="17">
        <f>IFERROR(IF(OR($A34="",$B34="",NOT(ISNUMBER($C34))),"",IF($F34="","First Recorded Event",IF($C34&lt;=$F34,"History Sequence Exception","History Sequence OK"))),"")</f>
        <v/>
      </c>
      <c r="H34" s="17">
        <f>IFERROR(IF(OR($A34="",$B34="",NOT(ISNUMBER($C34))),"",IF(COUNTIFS($A$2:$A$101,$A34,$B$2:$B$101,$B34,$C$2:$C$101,"&gt;"&amp;$C34)+COUNTIFS($A34:$A$101,$A34,$B34:$B$101,$B34,$C34:$C$101,$C34)-1=0,"Latest Recorded Event","Earlier Recorded Event")),"")</f>
        <v/>
      </c>
      <c r="I34" s="17">
        <f>IFERROR(IF(OR($H34&lt;&gt;"Latest Recorded Event",NOT(ISNUMBER($C34))),"",$C34+ROW()/100000),"")</f>
        <v/>
      </c>
    </row>
    <row r="35">
      <c r="A35" s="13" t="n"/>
      <c r="B35" s="13" t="n"/>
      <c r="C35" s="14" t="n"/>
      <c r="D35" s="13" t="n"/>
      <c r="E35" s="13" t="n"/>
      <c r="F35" s="18">
        <f>IFERROR(IF(OR($A35="",$B35="",NOT(ISNUMBER($C35))),"",LOOKUP(2,1/(($A$2:$A$101=$A35)*($B$2:$B$101=$B35)*(ROW($A$2:$A$101)&lt;ROW($A35))*ISNUMBER($C$2:$C$101)),$C$2:$C$101)),"")</f>
        <v/>
      </c>
      <c r="G35" s="17">
        <f>IFERROR(IF(OR($A35="",$B35="",NOT(ISNUMBER($C35))),"",IF($F35="","First Recorded Event",IF($C35&lt;=$F35,"History Sequence Exception","History Sequence OK"))),"")</f>
        <v/>
      </c>
      <c r="H35" s="17">
        <f>IFERROR(IF(OR($A35="",$B35="",NOT(ISNUMBER($C35))),"",IF(COUNTIFS($A$2:$A$101,$A35,$B$2:$B$101,$B35,$C$2:$C$101,"&gt;"&amp;$C35)+COUNTIFS($A35:$A$101,$A35,$B35:$B$101,$B35,$C35:$C$101,$C35)-1=0,"Latest Recorded Event","Earlier Recorded Event")),"")</f>
        <v/>
      </c>
      <c r="I35" s="17">
        <f>IFERROR(IF(OR($H35&lt;&gt;"Latest Recorded Event",NOT(ISNUMBER($C35))),"",$C35+ROW()/100000),"")</f>
        <v/>
      </c>
    </row>
    <row r="36">
      <c r="A36" s="13" t="n"/>
      <c r="B36" s="13" t="n"/>
      <c r="C36" s="14" t="n"/>
      <c r="D36" s="13" t="n"/>
      <c r="E36" s="13" t="n"/>
      <c r="F36" s="18">
        <f>IFERROR(IF(OR($A36="",$B36="",NOT(ISNUMBER($C36))),"",LOOKUP(2,1/(($A$2:$A$101=$A36)*($B$2:$B$101=$B36)*(ROW($A$2:$A$101)&lt;ROW($A36))*ISNUMBER($C$2:$C$101)),$C$2:$C$101)),"")</f>
        <v/>
      </c>
      <c r="G36" s="17">
        <f>IFERROR(IF(OR($A36="",$B36="",NOT(ISNUMBER($C36))),"",IF($F36="","First Recorded Event",IF($C36&lt;=$F36,"History Sequence Exception","History Sequence OK"))),"")</f>
        <v/>
      </c>
      <c r="H36" s="17">
        <f>IFERROR(IF(OR($A36="",$B36="",NOT(ISNUMBER($C36))),"",IF(COUNTIFS($A$2:$A$101,$A36,$B$2:$B$101,$B36,$C$2:$C$101,"&gt;"&amp;$C36)+COUNTIFS($A36:$A$101,$A36,$B36:$B$101,$B36,$C36:$C$101,$C36)-1=0,"Latest Recorded Event","Earlier Recorded Event")),"")</f>
        <v/>
      </c>
      <c r="I36" s="17">
        <f>IFERROR(IF(OR($H36&lt;&gt;"Latest Recorded Event",NOT(ISNUMBER($C36))),"",$C36+ROW()/100000),"")</f>
        <v/>
      </c>
    </row>
    <row r="37">
      <c r="A37" s="13" t="n"/>
      <c r="B37" s="13" t="n"/>
      <c r="C37" s="14" t="n"/>
      <c r="D37" s="13" t="n"/>
      <c r="E37" s="13" t="n"/>
      <c r="F37" s="18">
        <f>IFERROR(IF(OR($A37="",$B37="",NOT(ISNUMBER($C37))),"",LOOKUP(2,1/(($A$2:$A$101=$A37)*($B$2:$B$101=$B37)*(ROW($A$2:$A$101)&lt;ROW($A37))*ISNUMBER($C$2:$C$101)),$C$2:$C$101)),"")</f>
        <v/>
      </c>
      <c r="G37" s="17">
        <f>IFERROR(IF(OR($A37="",$B37="",NOT(ISNUMBER($C37))),"",IF($F37="","First Recorded Event",IF($C37&lt;=$F37,"History Sequence Exception","History Sequence OK"))),"")</f>
        <v/>
      </c>
      <c r="H37" s="17">
        <f>IFERROR(IF(OR($A37="",$B37="",NOT(ISNUMBER($C37))),"",IF(COUNTIFS($A$2:$A$101,$A37,$B$2:$B$101,$B37,$C$2:$C$101,"&gt;"&amp;$C37)+COUNTIFS($A37:$A$101,$A37,$B37:$B$101,$B37,$C37:$C$101,$C37)-1=0,"Latest Recorded Event","Earlier Recorded Event")),"")</f>
        <v/>
      </c>
      <c r="I37" s="17">
        <f>IFERROR(IF(OR($H37&lt;&gt;"Latest Recorded Event",NOT(ISNUMBER($C37))),"",$C37+ROW()/100000),"")</f>
        <v/>
      </c>
    </row>
    <row r="38">
      <c r="A38" s="13" t="n"/>
      <c r="B38" s="13" t="n"/>
      <c r="C38" s="14" t="n"/>
      <c r="D38" s="13" t="n"/>
      <c r="E38" s="13" t="n"/>
      <c r="F38" s="18">
        <f>IFERROR(IF(OR($A38="",$B38="",NOT(ISNUMBER($C38))),"",LOOKUP(2,1/(($A$2:$A$101=$A38)*($B$2:$B$101=$B38)*(ROW($A$2:$A$101)&lt;ROW($A38))*ISNUMBER($C$2:$C$101)),$C$2:$C$101)),"")</f>
        <v/>
      </c>
      <c r="G38" s="17">
        <f>IFERROR(IF(OR($A38="",$B38="",NOT(ISNUMBER($C38))),"",IF($F38="","First Recorded Event",IF($C38&lt;=$F38,"History Sequence Exception","History Sequence OK"))),"")</f>
        <v/>
      </c>
      <c r="H38" s="17">
        <f>IFERROR(IF(OR($A38="",$B38="",NOT(ISNUMBER($C38))),"",IF(COUNTIFS($A$2:$A$101,$A38,$B$2:$B$101,$B38,$C$2:$C$101,"&gt;"&amp;$C38)+COUNTIFS($A38:$A$101,$A38,$B38:$B$101,$B38,$C38:$C$101,$C38)-1=0,"Latest Recorded Event","Earlier Recorded Event")),"")</f>
        <v/>
      </c>
      <c r="I38" s="17">
        <f>IFERROR(IF(OR($H38&lt;&gt;"Latest Recorded Event",NOT(ISNUMBER($C38))),"",$C38+ROW()/100000),"")</f>
        <v/>
      </c>
    </row>
    <row r="39">
      <c r="A39" s="13" t="n"/>
      <c r="B39" s="13" t="n"/>
      <c r="C39" s="14" t="n"/>
      <c r="D39" s="13" t="n"/>
      <c r="E39" s="13" t="n"/>
      <c r="F39" s="18">
        <f>IFERROR(IF(OR($A39="",$B39="",NOT(ISNUMBER($C39))),"",LOOKUP(2,1/(($A$2:$A$101=$A39)*($B$2:$B$101=$B39)*(ROW($A$2:$A$101)&lt;ROW($A39))*ISNUMBER($C$2:$C$101)),$C$2:$C$101)),"")</f>
        <v/>
      </c>
      <c r="G39" s="17">
        <f>IFERROR(IF(OR($A39="",$B39="",NOT(ISNUMBER($C39))),"",IF($F39="","First Recorded Event",IF($C39&lt;=$F39,"History Sequence Exception","History Sequence OK"))),"")</f>
        <v/>
      </c>
      <c r="H39" s="17">
        <f>IFERROR(IF(OR($A39="",$B39="",NOT(ISNUMBER($C39))),"",IF(COUNTIFS($A$2:$A$101,$A39,$B$2:$B$101,$B39,$C$2:$C$101,"&gt;"&amp;$C39)+COUNTIFS($A39:$A$101,$A39,$B39:$B$101,$B39,$C39:$C$101,$C39)-1=0,"Latest Recorded Event","Earlier Recorded Event")),"")</f>
        <v/>
      </c>
      <c r="I39" s="17">
        <f>IFERROR(IF(OR($H39&lt;&gt;"Latest Recorded Event",NOT(ISNUMBER($C39))),"",$C39+ROW()/100000),"")</f>
        <v/>
      </c>
    </row>
    <row r="40">
      <c r="A40" s="13" t="n"/>
      <c r="B40" s="13" t="n"/>
      <c r="C40" s="14" t="n"/>
      <c r="D40" s="13" t="n"/>
      <c r="E40" s="13" t="n"/>
      <c r="F40" s="18">
        <f>IFERROR(IF(OR($A40="",$B40="",NOT(ISNUMBER($C40))),"",LOOKUP(2,1/(($A$2:$A$101=$A40)*($B$2:$B$101=$B40)*(ROW($A$2:$A$101)&lt;ROW($A40))*ISNUMBER($C$2:$C$101)),$C$2:$C$101)),"")</f>
        <v/>
      </c>
      <c r="G40" s="17">
        <f>IFERROR(IF(OR($A40="",$B40="",NOT(ISNUMBER($C40))),"",IF($F40="","First Recorded Event",IF($C40&lt;=$F40,"History Sequence Exception","History Sequence OK"))),"")</f>
        <v/>
      </c>
      <c r="H40" s="17">
        <f>IFERROR(IF(OR($A40="",$B40="",NOT(ISNUMBER($C40))),"",IF(COUNTIFS($A$2:$A$101,$A40,$B$2:$B$101,$B40,$C$2:$C$101,"&gt;"&amp;$C40)+COUNTIFS($A40:$A$101,$A40,$B40:$B$101,$B40,$C40:$C$101,$C40)-1=0,"Latest Recorded Event","Earlier Recorded Event")),"")</f>
        <v/>
      </c>
      <c r="I40" s="17">
        <f>IFERROR(IF(OR($H40&lt;&gt;"Latest Recorded Event",NOT(ISNUMBER($C40))),"",$C40+ROW()/100000),"")</f>
        <v/>
      </c>
    </row>
    <row r="41">
      <c r="A41" s="13" t="n"/>
      <c r="B41" s="13" t="n"/>
      <c r="C41" s="14" t="n"/>
      <c r="D41" s="13" t="n"/>
      <c r="E41" s="13" t="n"/>
      <c r="F41" s="18">
        <f>IFERROR(IF(OR($A41="",$B41="",NOT(ISNUMBER($C41))),"",LOOKUP(2,1/(($A$2:$A$101=$A41)*($B$2:$B$101=$B41)*(ROW($A$2:$A$101)&lt;ROW($A41))*ISNUMBER($C$2:$C$101)),$C$2:$C$101)),"")</f>
        <v/>
      </c>
      <c r="G41" s="17">
        <f>IFERROR(IF(OR($A41="",$B41="",NOT(ISNUMBER($C41))),"",IF($F41="","First Recorded Event",IF($C41&lt;=$F41,"History Sequence Exception","History Sequence OK"))),"")</f>
        <v/>
      </c>
      <c r="H41" s="17">
        <f>IFERROR(IF(OR($A41="",$B41="",NOT(ISNUMBER($C41))),"",IF(COUNTIFS($A$2:$A$101,$A41,$B$2:$B$101,$B41,$C$2:$C$101,"&gt;"&amp;$C41)+COUNTIFS($A41:$A$101,$A41,$B41:$B$101,$B41,$C41:$C$101,$C41)-1=0,"Latest Recorded Event","Earlier Recorded Event")),"")</f>
        <v/>
      </c>
      <c r="I41" s="17">
        <f>IFERROR(IF(OR($H41&lt;&gt;"Latest Recorded Event",NOT(ISNUMBER($C41))),"",$C41+ROW()/100000),"")</f>
        <v/>
      </c>
    </row>
    <row r="42">
      <c r="A42" s="13" t="n"/>
      <c r="B42" s="13" t="n"/>
      <c r="C42" s="14" t="n"/>
      <c r="D42" s="13" t="n"/>
      <c r="E42" s="13" t="n"/>
      <c r="F42" s="18">
        <f>IFERROR(IF(OR($A42="",$B42="",NOT(ISNUMBER($C42))),"",LOOKUP(2,1/(($A$2:$A$101=$A42)*($B$2:$B$101=$B42)*(ROW($A$2:$A$101)&lt;ROW($A42))*ISNUMBER($C$2:$C$101)),$C$2:$C$101)),"")</f>
        <v/>
      </c>
      <c r="G42" s="17">
        <f>IFERROR(IF(OR($A42="",$B42="",NOT(ISNUMBER($C42))),"",IF($F42="","First Recorded Event",IF($C42&lt;=$F42,"History Sequence Exception","History Sequence OK"))),"")</f>
        <v/>
      </c>
      <c r="H42" s="17">
        <f>IFERROR(IF(OR($A42="",$B42="",NOT(ISNUMBER($C42))),"",IF(COUNTIFS($A$2:$A$101,$A42,$B$2:$B$101,$B42,$C$2:$C$101,"&gt;"&amp;$C42)+COUNTIFS($A42:$A$101,$A42,$B42:$B$101,$B42,$C42:$C$101,$C42)-1=0,"Latest Recorded Event","Earlier Recorded Event")),"")</f>
        <v/>
      </c>
      <c r="I42" s="17">
        <f>IFERROR(IF(OR($H42&lt;&gt;"Latest Recorded Event",NOT(ISNUMBER($C42))),"",$C42+ROW()/100000),"")</f>
        <v/>
      </c>
    </row>
    <row r="43">
      <c r="A43" s="13" t="n"/>
      <c r="B43" s="13" t="n"/>
      <c r="C43" s="14" t="n"/>
      <c r="D43" s="13" t="n"/>
      <c r="E43" s="13" t="n"/>
      <c r="F43" s="18">
        <f>IFERROR(IF(OR($A43="",$B43="",NOT(ISNUMBER($C43))),"",LOOKUP(2,1/(($A$2:$A$101=$A43)*($B$2:$B$101=$B43)*(ROW($A$2:$A$101)&lt;ROW($A43))*ISNUMBER($C$2:$C$101)),$C$2:$C$101)),"")</f>
        <v/>
      </c>
      <c r="G43" s="17">
        <f>IFERROR(IF(OR($A43="",$B43="",NOT(ISNUMBER($C43))),"",IF($F43="","First Recorded Event",IF($C43&lt;=$F43,"History Sequence Exception","History Sequence OK"))),"")</f>
        <v/>
      </c>
      <c r="H43" s="17">
        <f>IFERROR(IF(OR($A43="",$B43="",NOT(ISNUMBER($C43))),"",IF(COUNTIFS($A$2:$A$101,$A43,$B$2:$B$101,$B43,$C$2:$C$101,"&gt;"&amp;$C43)+COUNTIFS($A43:$A$101,$A43,$B43:$B$101,$B43,$C43:$C$101,$C43)-1=0,"Latest Recorded Event","Earlier Recorded Event")),"")</f>
        <v/>
      </c>
      <c r="I43" s="17">
        <f>IFERROR(IF(OR($H43&lt;&gt;"Latest Recorded Event",NOT(ISNUMBER($C43))),"",$C43+ROW()/100000),"")</f>
        <v/>
      </c>
    </row>
    <row r="44">
      <c r="A44" s="13" t="n"/>
      <c r="B44" s="13" t="n"/>
      <c r="C44" s="14" t="n"/>
      <c r="D44" s="13" t="n"/>
      <c r="E44" s="13" t="n"/>
      <c r="F44" s="18">
        <f>IFERROR(IF(OR($A44="",$B44="",NOT(ISNUMBER($C44))),"",LOOKUP(2,1/(($A$2:$A$101=$A44)*($B$2:$B$101=$B44)*(ROW($A$2:$A$101)&lt;ROW($A44))*ISNUMBER($C$2:$C$101)),$C$2:$C$101)),"")</f>
        <v/>
      </c>
      <c r="G44" s="17">
        <f>IFERROR(IF(OR($A44="",$B44="",NOT(ISNUMBER($C44))),"",IF($F44="","First Recorded Event",IF($C44&lt;=$F44,"History Sequence Exception","History Sequence OK"))),"")</f>
        <v/>
      </c>
      <c r="H44" s="17">
        <f>IFERROR(IF(OR($A44="",$B44="",NOT(ISNUMBER($C44))),"",IF(COUNTIFS($A$2:$A$101,$A44,$B$2:$B$101,$B44,$C$2:$C$101,"&gt;"&amp;$C44)+COUNTIFS($A44:$A$101,$A44,$B44:$B$101,$B44,$C44:$C$101,$C44)-1=0,"Latest Recorded Event","Earlier Recorded Event")),"")</f>
        <v/>
      </c>
      <c r="I44" s="17">
        <f>IFERROR(IF(OR($H44&lt;&gt;"Latest Recorded Event",NOT(ISNUMBER($C44))),"",$C44+ROW()/100000),"")</f>
        <v/>
      </c>
    </row>
    <row r="45">
      <c r="A45" s="13" t="n"/>
      <c r="B45" s="13" t="n"/>
      <c r="C45" s="14" t="n"/>
      <c r="D45" s="13" t="n"/>
      <c r="E45" s="13" t="n"/>
      <c r="F45" s="18">
        <f>IFERROR(IF(OR($A45="",$B45="",NOT(ISNUMBER($C45))),"",LOOKUP(2,1/(($A$2:$A$101=$A45)*($B$2:$B$101=$B45)*(ROW($A$2:$A$101)&lt;ROW($A45))*ISNUMBER($C$2:$C$101)),$C$2:$C$101)),"")</f>
        <v/>
      </c>
      <c r="G45" s="17">
        <f>IFERROR(IF(OR($A45="",$B45="",NOT(ISNUMBER($C45))),"",IF($F45="","First Recorded Event",IF($C45&lt;=$F45,"History Sequence Exception","History Sequence OK"))),"")</f>
        <v/>
      </c>
      <c r="H45" s="17">
        <f>IFERROR(IF(OR($A45="",$B45="",NOT(ISNUMBER($C45))),"",IF(COUNTIFS($A$2:$A$101,$A45,$B$2:$B$101,$B45,$C$2:$C$101,"&gt;"&amp;$C45)+COUNTIFS($A45:$A$101,$A45,$B45:$B$101,$B45,$C45:$C$101,$C45)-1=0,"Latest Recorded Event","Earlier Recorded Event")),"")</f>
        <v/>
      </c>
      <c r="I45" s="17">
        <f>IFERROR(IF(OR($H45&lt;&gt;"Latest Recorded Event",NOT(ISNUMBER($C45))),"",$C45+ROW()/100000),"")</f>
        <v/>
      </c>
    </row>
    <row r="46">
      <c r="A46" s="13" t="n"/>
      <c r="B46" s="13" t="n"/>
      <c r="C46" s="14" t="n"/>
      <c r="D46" s="13" t="n"/>
      <c r="E46" s="13" t="n"/>
      <c r="F46" s="18">
        <f>IFERROR(IF(OR($A46="",$B46="",NOT(ISNUMBER($C46))),"",LOOKUP(2,1/(($A$2:$A$101=$A46)*($B$2:$B$101=$B46)*(ROW($A$2:$A$101)&lt;ROW($A46))*ISNUMBER($C$2:$C$101)),$C$2:$C$101)),"")</f>
        <v/>
      </c>
      <c r="G46" s="17">
        <f>IFERROR(IF(OR($A46="",$B46="",NOT(ISNUMBER($C46))),"",IF($F46="","First Recorded Event",IF($C46&lt;=$F46,"History Sequence Exception","History Sequence OK"))),"")</f>
        <v/>
      </c>
      <c r="H46" s="17">
        <f>IFERROR(IF(OR($A46="",$B46="",NOT(ISNUMBER($C46))),"",IF(COUNTIFS($A$2:$A$101,$A46,$B$2:$B$101,$B46,$C$2:$C$101,"&gt;"&amp;$C46)+COUNTIFS($A46:$A$101,$A46,$B46:$B$101,$B46,$C46:$C$101,$C46)-1=0,"Latest Recorded Event","Earlier Recorded Event")),"")</f>
        <v/>
      </c>
      <c r="I46" s="17">
        <f>IFERROR(IF(OR($H46&lt;&gt;"Latest Recorded Event",NOT(ISNUMBER($C46))),"",$C46+ROW()/100000),"")</f>
        <v/>
      </c>
    </row>
    <row r="47">
      <c r="A47" s="13" t="n"/>
      <c r="B47" s="13" t="n"/>
      <c r="C47" s="14" t="n"/>
      <c r="D47" s="13" t="n"/>
      <c r="E47" s="13" t="n"/>
      <c r="F47" s="18">
        <f>IFERROR(IF(OR($A47="",$B47="",NOT(ISNUMBER($C47))),"",LOOKUP(2,1/(($A$2:$A$101=$A47)*($B$2:$B$101=$B47)*(ROW($A$2:$A$101)&lt;ROW($A47))*ISNUMBER($C$2:$C$101)),$C$2:$C$101)),"")</f>
        <v/>
      </c>
      <c r="G47" s="17">
        <f>IFERROR(IF(OR($A47="",$B47="",NOT(ISNUMBER($C47))),"",IF($F47="","First Recorded Event",IF($C47&lt;=$F47,"History Sequence Exception","History Sequence OK"))),"")</f>
        <v/>
      </c>
      <c r="H47" s="17">
        <f>IFERROR(IF(OR($A47="",$B47="",NOT(ISNUMBER($C47))),"",IF(COUNTIFS($A$2:$A$101,$A47,$B$2:$B$101,$B47,$C$2:$C$101,"&gt;"&amp;$C47)+COUNTIFS($A47:$A$101,$A47,$B47:$B$101,$B47,$C47:$C$101,$C47)-1=0,"Latest Recorded Event","Earlier Recorded Event")),"")</f>
        <v/>
      </c>
      <c r="I47" s="17">
        <f>IFERROR(IF(OR($H47&lt;&gt;"Latest Recorded Event",NOT(ISNUMBER($C47))),"",$C47+ROW()/100000),"")</f>
        <v/>
      </c>
    </row>
    <row r="48">
      <c r="A48" s="13" t="n"/>
      <c r="B48" s="13" t="n"/>
      <c r="C48" s="14" t="n"/>
      <c r="D48" s="13" t="n"/>
      <c r="E48" s="13" t="n"/>
      <c r="F48" s="18">
        <f>IFERROR(IF(OR($A48="",$B48="",NOT(ISNUMBER($C48))),"",LOOKUP(2,1/(($A$2:$A$101=$A48)*($B$2:$B$101=$B48)*(ROW($A$2:$A$101)&lt;ROW($A48))*ISNUMBER($C$2:$C$101)),$C$2:$C$101)),"")</f>
        <v/>
      </c>
      <c r="G48" s="17">
        <f>IFERROR(IF(OR($A48="",$B48="",NOT(ISNUMBER($C48))),"",IF($F48="","First Recorded Event",IF($C48&lt;=$F48,"History Sequence Exception","History Sequence OK"))),"")</f>
        <v/>
      </c>
      <c r="H48" s="17">
        <f>IFERROR(IF(OR($A48="",$B48="",NOT(ISNUMBER($C48))),"",IF(COUNTIFS($A$2:$A$101,$A48,$B$2:$B$101,$B48,$C$2:$C$101,"&gt;"&amp;$C48)+COUNTIFS($A48:$A$101,$A48,$B48:$B$101,$B48,$C48:$C$101,$C48)-1=0,"Latest Recorded Event","Earlier Recorded Event")),"")</f>
        <v/>
      </c>
      <c r="I48" s="17">
        <f>IFERROR(IF(OR($H48&lt;&gt;"Latest Recorded Event",NOT(ISNUMBER($C48))),"",$C48+ROW()/100000),"")</f>
        <v/>
      </c>
    </row>
    <row r="49">
      <c r="A49" s="13" t="n"/>
      <c r="B49" s="13" t="n"/>
      <c r="C49" s="14" t="n"/>
      <c r="D49" s="13" t="n"/>
      <c r="E49" s="13" t="n"/>
      <c r="F49" s="18">
        <f>IFERROR(IF(OR($A49="",$B49="",NOT(ISNUMBER($C49))),"",LOOKUP(2,1/(($A$2:$A$101=$A49)*($B$2:$B$101=$B49)*(ROW($A$2:$A$101)&lt;ROW($A49))*ISNUMBER($C$2:$C$101)),$C$2:$C$101)),"")</f>
        <v/>
      </c>
      <c r="G49" s="17">
        <f>IFERROR(IF(OR($A49="",$B49="",NOT(ISNUMBER($C49))),"",IF($F49="","First Recorded Event",IF($C49&lt;=$F49,"History Sequence Exception","History Sequence OK"))),"")</f>
        <v/>
      </c>
      <c r="H49" s="17">
        <f>IFERROR(IF(OR($A49="",$B49="",NOT(ISNUMBER($C49))),"",IF(COUNTIFS($A$2:$A$101,$A49,$B$2:$B$101,$B49,$C$2:$C$101,"&gt;"&amp;$C49)+COUNTIFS($A49:$A$101,$A49,$B49:$B$101,$B49,$C49:$C$101,$C49)-1=0,"Latest Recorded Event","Earlier Recorded Event")),"")</f>
        <v/>
      </c>
      <c r="I49" s="17">
        <f>IFERROR(IF(OR($H49&lt;&gt;"Latest Recorded Event",NOT(ISNUMBER($C49))),"",$C49+ROW()/100000),"")</f>
        <v/>
      </c>
    </row>
    <row r="50">
      <c r="A50" s="13" t="n"/>
      <c r="B50" s="13" t="n"/>
      <c r="C50" s="14" t="n"/>
      <c r="D50" s="13" t="n"/>
      <c r="E50" s="13" t="n"/>
      <c r="F50" s="18">
        <f>IFERROR(IF(OR($A50="",$B50="",NOT(ISNUMBER($C50))),"",LOOKUP(2,1/(($A$2:$A$101=$A50)*($B$2:$B$101=$B50)*(ROW($A$2:$A$101)&lt;ROW($A50))*ISNUMBER($C$2:$C$101)),$C$2:$C$101)),"")</f>
        <v/>
      </c>
      <c r="G50" s="17">
        <f>IFERROR(IF(OR($A50="",$B50="",NOT(ISNUMBER($C50))),"",IF($F50="","First Recorded Event",IF($C50&lt;=$F50,"History Sequence Exception","History Sequence OK"))),"")</f>
        <v/>
      </c>
      <c r="H50" s="17">
        <f>IFERROR(IF(OR($A50="",$B50="",NOT(ISNUMBER($C50))),"",IF(COUNTIFS($A$2:$A$101,$A50,$B$2:$B$101,$B50,$C$2:$C$101,"&gt;"&amp;$C50)+COUNTIFS($A50:$A$101,$A50,$B50:$B$101,$B50,$C50:$C$101,$C50)-1=0,"Latest Recorded Event","Earlier Recorded Event")),"")</f>
        <v/>
      </c>
      <c r="I50" s="17">
        <f>IFERROR(IF(OR($H50&lt;&gt;"Latest Recorded Event",NOT(ISNUMBER($C50))),"",$C50+ROW()/100000),"")</f>
        <v/>
      </c>
    </row>
    <row r="51">
      <c r="A51" s="13" t="n"/>
      <c r="B51" s="13" t="n"/>
      <c r="C51" s="14" t="n"/>
      <c r="D51" s="13" t="n"/>
      <c r="E51" s="13" t="n"/>
      <c r="F51" s="18">
        <f>IFERROR(IF(OR($A51="",$B51="",NOT(ISNUMBER($C51))),"",LOOKUP(2,1/(($A$2:$A$101=$A51)*($B$2:$B$101=$B51)*(ROW($A$2:$A$101)&lt;ROW($A51))*ISNUMBER($C$2:$C$101)),$C$2:$C$101)),"")</f>
        <v/>
      </c>
      <c r="G51" s="17">
        <f>IFERROR(IF(OR($A51="",$B51="",NOT(ISNUMBER($C51))),"",IF($F51="","First Recorded Event",IF($C51&lt;=$F51,"History Sequence Exception","History Sequence OK"))),"")</f>
        <v/>
      </c>
      <c r="H51" s="17">
        <f>IFERROR(IF(OR($A51="",$B51="",NOT(ISNUMBER($C51))),"",IF(COUNTIFS($A$2:$A$101,$A51,$B$2:$B$101,$B51,$C$2:$C$101,"&gt;"&amp;$C51)+COUNTIFS($A51:$A$101,$A51,$B51:$B$101,$B51,$C51:$C$101,$C51)-1=0,"Latest Recorded Event","Earlier Recorded Event")),"")</f>
        <v/>
      </c>
      <c r="I51" s="17">
        <f>IFERROR(IF(OR($H51&lt;&gt;"Latest Recorded Event",NOT(ISNUMBER($C51))),"",$C51+ROW()/100000),"")</f>
        <v/>
      </c>
    </row>
    <row r="52">
      <c r="A52" s="13" t="n"/>
      <c r="B52" s="13" t="n"/>
      <c r="C52" s="14" t="n"/>
      <c r="D52" s="13" t="n"/>
      <c r="E52" s="13" t="n"/>
      <c r="F52" s="18">
        <f>IFERROR(IF(OR($A52="",$B52="",NOT(ISNUMBER($C52))),"",LOOKUP(2,1/(($A$2:$A$101=$A52)*($B$2:$B$101=$B52)*(ROW($A$2:$A$101)&lt;ROW($A52))*ISNUMBER($C$2:$C$101)),$C$2:$C$101)),"")</f>
        <v/>
      </c>
      <c r="G52" s="17">
        <f>IFERROR(IF(OR($A52="",$B52="",NOT(ISNUMBER($C52))),"",IF($F52="","First Recorded Event",IF($C52&lt;=$F52,"History Sequence Exception","History Sequence OK"))),"")</f>
        <v/>
      </c>
      <c r="H52" s="17">
        <f>IFERROR(IF(OR($A52="",$B52="",NOT(ISNUMBER($C52))),"",IF(COUNTIFS($A$2:$A$101,$A52,$B$2:$B$101,$B52,$C$2:$C$101,"&gt;"&amp;$C52)+COUNTIFS($A52:$A$101,$A52,$B52:$B$101,$B52,$C52:$C$101,$C52)-1=0,"Latest Recorded Event","Earlier Recorded Event")),"")</f>
        <v/>
      </c>
      <c r="I52" s="17">
        <f>IFERROR(IF(OR($H52&lt;&gt;"Latest Recorded Event",NOT(ISNUMBER($C52))),"",$C52+ROW()/100000),"")</f>
        <v/>
      </c>
    </row>
    <row r="53">
      <c r="A53" s="13" t="n"/>
      <c r="B53" s="13" t="n"/>
      <c r="C53" s="14" t="n"/>
      <c r="D53" s="13" t="n"/>
      <c r="E53" s="13" t="n"/>
      <c r="F53" s="18">
        <f>IFERROR(IF(OR($A53="",$B53="",NOT(ISNUMBER($C53))),"",LOOKUP(2,1/(($A$2:$A$101=$A53)*($B$2:$B$101=$B53)*(ROW($A$2:$A$101)&lt;ROW($A53))*ISNUMBER($C$2:$C$101)),$C$2:$C$101)),"")</f>
        <v/>
      </c>
      <c r="G53" s="17">
        <f>IFERROR(IF(OR($A53="",$B53="",NOT(ISNUMBER($C53))),"",IF($F53="","First Recorded Event",IF($C53&lt;=$F53,"History Sequence Exception","History Sequence OK"))),"")</f>
        <v/>
      </c>
      <c r="H53" s="17">
        <f>IFERROR(IF(OR($A53="",$B53="",NOT(ISNUMBER($C53))),"",IF(COUNTIFS($A$2:$A$101,$A53,$B$2:$B$101,$B53,$C$2:$C$101,"&gt;"&amp;$C53)+COUNTIFS($A53:$A$101,$A53,$B53:$B$101,$B53,$C53:$C$101,$C53)-1=0,"Latest Recorded Event","Earlier Recorded Event")),"")</f>
        <v/>
      </c>
      <c r="I53" s="17">
        <f>IFERROR(IF(OR($H53&lt;&gt;"Latest Recorded Event",NOT(ISNUMBER($C53))),"",$C53+ROW()/100000),"")</f>
        <v/>
      </c>
    </row>
    <row r="54">
      <c r="A54" s="13" t="n"/>
      <c r="B54" s="13" t="n"/>
      <c r="C54" s="14" t="n"/>
      <c r="D54" s="13" t="n"/>
      <c r="E54" s="13" t="n"/>
      <c r="F54" s="18">
        <f>IFERROR(IF(OR($A54="",$B54="",NOT(ISNUMBER($C54))),"",LOOKUP(2,1/(($A$2:$A$101=$A54)*($B$2:$B$101=$B54)*(ROW($A$2:$A$101)&lt;ROW($A54))*ISNUMBER($C$2:$C$101)),$C$2:$C$101)),"")</f>
        <v/>
      </c>
      <c r="G54" s="17">
        <f>IFERROR(IF(OR($A54="",$B54="",NOT(ISNUMBER($C54))),"",IF($F54="","First Recorded Event",IF($C54&lt;=$F54,"History Sequence Exception","History Sequence OK"))),"")</f>
        <v/>
      </c>
      <c r="H54" s="17">
        <f>IFERROR(IF(OR($A54="",$B54="",NOT(ISNUMBER($C54))),"",IF(COUNTIFS($A$2:$A$101,$A54,$B$2:$B$101,$B54,$C$2:$C$101,"&gt;"&amp;$C54)+COUNTIFS($A54:$A$101,$A54,$B54:$B$101,$B54,$C54:$C$101,$C54)-1=0,"Latest Recorded Event","Earlier Recorded Event")),"")</f>
        <v/>
      </c>
      <c r="I54" s="17">
        <f>IFERROR(IF(OR($H54&lt;&gt;"Latest Recorded Event",NOT(ISNUMBER($C54))),"",$C54+ROW()/100000),"")</f>
        <v/>
      </c>
    </row>
    <row r="55">
      <c r="A55" s="13" t="n"/>
      <c r="B55" s="13" t="n"/>
      <c r="C55" s="14" t="n"/>
      <c r="D55" s="13" t="n"/>
      <c r="E55" s="13" t="n"/>
      <c r="F55" s="18">
        <f>IFERROR(IF(OR($A55="",$B55="",NOT(ISNUMBER($C55))),"",LOOKUP(2,1/(($A$2:$A$101=$A55)*($B$2:$B$101=$B55)*(ROW($A$2:$A$101)&lt;ROW($A55))*ISNUMBER($C$2:$C$101)),$C$2:$C$101)),"")</f>
        <v/>
      </c>
      <c r="G55" s="17">
        <f>IFERROR(IF(OR($A55="",$B55="",NOT(ISNUMBER($C55))),"",IF($F55="","First Recorded Event",IF($C55&lt;=$F55,"History Sequence Exception","History Sequence OK"))),"")</f>
        <v/>
      </c>
      <c r="H55" s="17">
        <f>IFERROR(IF(OR($A55="",$B55="",NOT(ISNUMBER($C55))),"",IF(COUNTIFS($A$2:$A$101,$A55,$B$2:$B$101,$B55,$C$2:$C$101,"&gt;"&amp;$C55)+COUNTIFS($A55:$A$101,$A55,$B55:$B$101,$B55,$C55:$C$101,$C55)-1=0,"Latest Recorded Event","Earlier Recorded Event")),"")</f>
        <v/>
      </c>
      <c r="I55" s="17">
        <f>IFERROR(IF(OR($H55&lt;&gt;"Latest Recorded Event",NOT(ISNUMBER($C55))),"",$C55+ROW()/100000),"")</f>
        <v/>
      </c>
    </row>
    <row r="56">
      <c r="A56" s="13" t="n"/>
      <c r="B56" s="13" t="n"/>
      <c r="C56" s="14" t="n"/>
      <c r="D56" s="13" t="n"/>
      <c r="E56" s="13" t="n"/>
      <c r="F56" s="18">
        <f>IFERROR(IF(OR($A56="",$B56="",NOT(ISNUMBER($C56))),"",LOOKUP(2,1/(($A$2:$A$101=$A56)*($B$2:$B$101=$B56)*(ROW($A$2:$A$101)&lt;ROW($A56))*ISNUMBER($C$2:$C$101)),$C$2:$C$101)),"")</f>
        <v/>
      </c>
      <c r="G56" s="17">
        <f>IFERROR(IF(OR($A56="",$B56="",NOT(ISNUMBER($C56))),"",IF($F56="","First Recorded Event",IF($C56&lt;=$F56,"History Sequence Exception","History Sequence OK"))),"")</f>
        <v/>
      </c>
      <c r="H56" s="17">
        <f>IFERROR(IF(OR($A56="",$B56="",NOT(ISNUMBER($C56))),"",IF(COUNTIFS($A$2:$A$101,$A56,$B$2:$B$101,$B56,$C$2:$C$101,"&gt;"&amp;$C56)+COUNTIFS($A56:$A$101,$A56,$B56:$B$101,$B56,$C56:$C$101,$C56)-1=0,"Latest Recorded Event","Earlier Recorded Event")),"")</f>
        <v/>
      </c>
      <c r="I56" s="17">
        <f>IFERROR(IF(OR($H56&lt;&gt;"Latest Recorded Event",NOT(ISNUMBER($C56))),"",$C56+ROW()/100000),"")</f>
        <v/>
      </c>
    </row>
    <row r="57">
      <c r="A57" s="13" t="n"/>
      <c r="B57" s="13" t="n"/>
      <c r="C57" s="14" t="n"/>
      <c r="D57" s="13" t="n"/>
      <c r="E57" s="13" t="n"/>
      <c r="F57" s="18">
        <f>IFERROR(IF(OR($A57="",$B57="",NOT(ISNUMBER($C57))),"",LOOKUP(2,1/(($A$2:$A$101=$A57)*($B$2:$B$101=$B57)*(ROW($A$2:$A$101)&lt;ROW($A57))*ISNUMBER($C$2:$C$101)),$C$2:$C$101)),"")</f>
        <v/>
      </c>
      <c r="G57" s="17">
        <f>IFERROR(IF(OR($A57="",$B57="",NOT(ISNUMBER($C57))),"",IF($F57="","First Recorded Event",IF($C57&lt;=$F57,"History Sequence Exception","History Sequence OK"))),"")</f>
        <v/>
      </c>
      <c r="H57" s="17">
        <f>IFERROR(IF(OR($A57="",$B57="",NOT(ISNUMBER($C57))),"",IF(COUNTIFS($A$2:$A$101,$A57,$B$2:$B$101,$B57,$C$2:$C$101,"&gt;"&amp;$C57)+COUNTIFS($A57:$A$101,$A57,$B57:$B$101,$B57,$C57:$C$101,$C57)-1=0,"Latest Recorded Event","Earlier Recorded Event")),"")</f>
        <v/>
      </c>
      <c r="I57" s="17">
        <f>IFERROR(IF(OR($H57&lt;&gt;"Latest Recorded Event",NOT(ISNUMBER($C57))),"",$C57+ROW()/100000),"")</f>
        <v/>
      </c>
    </row>
    <row r="58">
      <c r="A58" s="13" t="n"/>
      <c r="B58" s="13" t="n"/>
      <c r="C58" s="14" t="n"/>
      <c r="D58" s="13" t="n"/>
      <c r="E58" s="13" t="n"/>
      <c r="F58" s="18">
        <f>IFERROR(IF(OR($A58="",$B58="",NOT(ISNUMBER($C58))),"",LOOKUP(2,1/(($A$2:$A$101=$A58)*($B$2:$B$101=$B58)*(ROW($A$2:$A$101)&lt;ROW($A58))*ISNUMBER($C$2:$C$101)),$C$2:$C$101)),"")</f>
        <v/>
      </c>
      <c r="G58" s="17">
        <f>IFERROR(IF(OR($A58="",$B58="",NOT(ISNUMBER($C58))),"",IF($F58="","First Recorded Event",IF($C58&lt;=$F58,"History Sequence Exception","History Sequence OK"))),"")</f>
        <v/>
      </c>
      <c r="H58" s="17">
        <f>IFERROR(IF(OR($A58="",$B58="",NOT(ISNUMBER($C58))),"",IF(COUNTIFS($A$2:$A$101,$A58,$B$2:$B$101,$B58,$C$2:$C$101,"&gt;"&amp;$C58)+COUNTIFS($A58:$A$101,$A58,$B58:$B$101,$B58,$C58:$C$101,$C58)-1=0,"Latest Recorded Event","Earlier Recorded Event")),"")</f>
        <v/>
      </c>
      <c r="I58" s="17">
        <f>IFERROR(IF(OR($H58&lt;&gt;"Latest Recorded Event",NOT(ISNUMBER($C58))),"",$C58+ROW()/100000),"")</f>
        <v/>
      </c>
    </row>
    <row r="59">
      <c r="A59" s="13" t="n"/>
      <c r="B59" s="13" t="n"/>
      <c r="C59" s="14" t="n"/>
      <c r="D59" s="13" t="n"/>
      <c r="E59" s="13" t="n"/>
      <c r="F59" s="18">
        <f>IFERROR(IF(OR($A59="",$B59="",NOT(ISNUMBER($C59))),"",LOOKUP(2,1/(($A$2:$A$101=$A59)*($B$2:$B$101=$B59)*(ROW($A$2:$A$101)&lt;ROW($A59))*ISNUMBER($C$2:$C$101)),$C$2:$C$101)),"")</f>
        <v/>
      </c>
      <c r="G59" s="17">
        <f>IFERROR(IF(OR($A59="",$B59="",NOT(ISNUMBER($C59))),"",IF($F59="","First Recorded Event",IF($C59&lt;=$F59,"History Sequence Exception","History Sequence OK"))),"")</f>
        <v/>
      </c>
      <c r="H59" s="17">
        <f>IFERROR(IF(OR($A59="",$B59="",NOT(ISNUMBER($C59))),"",IF(COUNTIFS($A$2:$A$101,$A59,$B$2:$B$101,$B59,$C$2:$C$101,"&gt;"&amp;$C59)+COUNTIFS($A59:$A$101,$A59,$B59:$B$101,$B59,$C59:$C$101,$C59)-1=0,"Latest Recorded Event","Earlier Recorded Event")),"")</f>
        <v/>
      </c>
      <c r="I59" s="17">
        <f>IFERROR(IF(OR($H59&lt;&gt;"Latest Recorded Event",NOT(ISNUMBER($C59))),"",$C59+ROW()/100000),"")</f>
        <v/>
      </c>
    </row>
    <row r="60">
      <c r="A60" s="13" t="n"/>
      <c r="B60" s="13" t="n"/>
      <c r="C60" s="14" t="n"/>
      <c r="D60" s="13" t="n"/>
      <c r="E60" s="13" t="n"/>
      <c r="F60" s="18">
        <f>IFERROR(IF(OR($A60="",$B60="",NOT(ISNUMBER($C60))),"",LOOKUP(2,1/(($A$2:$A$101=$A60)*($B$2:$B$101=$B60)*(ROW($A$2:$A$101)&lt;ROW($A60))*ISNUMBER($C$2:$C$101)),$C$2:$C$101)),"")</f>
        <v/>
      </c>
      <c r="G60" s="17">
        <f>IFERROR(IF(OR($A60="",$B60="",NOT(ISNUMBER($C60))),"",IF($F60="","First Recorded Event",IF($C60&lt;=$F60,"History Sequence Exception","History Sequence OK"))),"")</f>
        <v/>
      </c>
      <c r="H60" s="17">
        <f>IFERROR(IF(OR($A60="",$B60="",NOT(ISNUMBER($C60))),"",IF(COUNTIFS($A$2:$A$101,$A60,$B$2:$B$101,$B60,$C$2:$C$101,"&gt;"&amp;$C60)+COUNTIFS($A60:$A$101,$A60,$B60:$B$101,$B60,$C60:$C$101,$C60)-1=0,"Latest Recorded Event","Earlier Recorded Event")),"")</f>
        <v/>
      </c>
      <c r="I60" s="17">
        <f>IFERROR(IF(OR($H60&lt;&gt;"Latest Recorded Event",NOT(ISNUMBER($C60))),"",$C60+ROW()/100000),"")</f>
        <v/>
      </c>
    </row>
    <row r="61">
      <c r="A61" s="13" t="n"/>
      <c r="B61" s="13" t="n"/>
      <c r="C61" s="14" t="n"/>
      <c r="D61" s="13" t="n"/>
      <c r="E61" s="13" t="n"/>
      <c r="F61" s="18">
        <f>IFERROR(IF(OR($A61="",$B61="",NOT(ISNUMBER($C61))),"",LOOKUP(2,1/(($A$2:$A$101=$A61)*($B$2:$B$101=$B61)*(ROW($A$2:$A$101)&lt;ROW($A61))*ISNUMBER($C$2:$C$101)),$C$2:$C$101)),"")</f>
        <v/>
      </c>
      <c r="G61" s="17">
        <f>IFERROR(IF(OR($A61="",$B61="",NOT(ISNUMBER($C61))),"",IF($F61="","First Recorded Event",IF($C61&lt;=$F61,"History Sequence Exception","History Sequence OK"))),"")</f>
        <v/>
      </c>
      <c r="H61" s="17">
        <f>IFERROR(IF(OR($A61="",$B61="",NOT(ISNUMBER($C61))),"",IF(COUNTIFS($A$2:$A$101,$A61,$B$2:$B$101,$B61,$C$2:$C$101,"&gt;"&amp;$C61)+COUNTIFS($A61:$A$101,$A61,$B61:$B$101,$B61,$C61:$C$101,$C61)-1=0,"Latest Recorded Event","Earlier Recorded Event")),"")</f>
        <v/>
      </c>
      <c r="I61" s="17">
        <f>IFERROR(IF(OR($H61&lt;&gt;"Latest Recorded Event",NOT(ISNUMBER($C61))),"",$C61+ROW()/100000),"")</f>
        <v/>
      </c>
    </row>
    <row r="62">
      <c r="A62" s="13" t="n"/>
      <c r="B62" s="13" t="n"/>
      <c r="C62" s="14" t="n"/>
      <c r="D62" s="13" t="n"/>
      <c r="E62" s="13" t="n"/>
      <c r="F62" s="18">
        <f>IFERROR(IF(OR($A62="",$B62="",NOT(ISNUMBER($C62))),"",LOOKUP(2,1/(($A$2:$A$101=$A62)*($B$2:$B$101=$B62)*(ROW($A$2:$A$101)&lt;ROW($A62))*ISNUMBER($C$2:$C$101)),$C$2:$C$101)),"")</f>
        <v/>
      </c>
      <c r="G62" s="17">
        <f>IFERROR(IF(OR($A62="",$B62="",NOT(ISNUMBER($C62))),"",IF($F62="","First Recorded Event",IF($C62&lt;=$F62,"History Sequence Exception","History Sequence OK"))),"")</f>
        <v/>
      </c>
      <c r="H62" s="17">
        <f>IFERROR(IF(OR($A62="",$B62="",NOT(ISNUMBER($C62))),"",IF(COUNTIFS($A$2:$A$101,$A62,$B$2:$B$101,$B62,$C$2:$C$101,"&gt;"&amp;$C62)+COUNTIFS($A62:$A$101,$A62,$B62:$B$101,$B62,$C62:$C$101,$C62)-1=0,"Latest Recorded Event","Earlier Recorded Event")),"")</f>
        <v/>
      </c>
      <c r="I62" s="17">
        <f>IFERROR(IF(OR($H62&lt;&gt;"Latest Recorded Event",NOT(ISNUMBER($C62))),"",$C62+ROW()/100000),"")</f>
        <v/>
      </c>
    </row>
    <row r="63">
      <c r="A63" s="13" t="n"/>
      <c r="B63" s="13" t="n"/>
      <c r="C63" s="14" t="n"/>
      <c r="D63" s="13" t="n"/>
      <c r="E63" s="13" t="n"/>
      <c r="F63" s="18">
        <f>IFERROR(IF(OR($A63="",$B63="",NOT(ISNUMBER($C63))),"",LOOKUP(2,1/(($A$2:$A$101=$A63)*($B$2:$B$101=$B63)*(ROW($A$2:$A$101)&lt;ROW($A63))*ISNUMBER($C$2:$C$101)),$C$2:$C$101)),"")</f>
        <v/>
      </c>
      <c r="G63" s="17">
        <f>IFERROR(IF(OR($A63="",$B63="",NOT(ISNUMBER($C63))),"",IF($F63="","First Recorded Event",IF($C63&lt;=$F63,"History Sequence Exception","History Sequence OK"))),"")</f>
        <v/>
      </c>
      <c r="H63" s="17">
        <f>IFERROR(IF(OR($A63="",$B63="",NOT(ISNUMBER($C63))),"",IF(COUNTIFS($A$2:$A$101,$A63,$B$2:$B$101,$B63,$C$2:$C$101,"&gt;"&amp;$C63)+COUNTIFS($A63:$A$101,$A63,$B63:$B$101,$B63,$C63:$C$101,$C63)-1=0,"Latest Recorded Event","Earlier Recorded Event")),"")</f>
        <v/>
      </c>
      <c r="I63" s="17">
        <f>IFERROR(IF(OR($H63&lt;&gt;"Latest Recorded Event",NOT(ISNUMBER($C63))),"",$C63+ROW()/100000),"")</f>
        <v/>
      </c>
    </row>
    <row r="64">
      <c r="A64" s="13" t="n"/>
      <c r="B64" s="13" t="n"/>
      <c r="C64" s="14" t="n"/>
      <c r="D64" s="13" t="n"/>
      <c r="E64" s="13" t="n"/>
      <c r="F64" s="18">
        <f>IFERROR(IF(OR($A64="",$B64="",NOT(ISNUMBER($C64))),"",LOOKUP(2,1/(($A$2:$A$101=$A64)*($B$2:$B$101=$B64)*(ROW($A$2:$A$101)&lt;ROW($A64))*ISNUMBER($C$2:$C$101)),$C$2:$C$101)),"")</f>
        <v/>
      </c>
      <c r="G64" s="17">
        <f>IFERROR(IF(OR($A64="",$B64="",NOT(ISNUMBER($C64))),"",IF($F64="","First Recorded Event",IF($C64&lt;=$F64,"History Sequence Exception","History Sequence OK"))),"")</f>
        <v/>
      </c>
      <c r="H64" s="17">
        <f>IFERROR(IF(OR($A64="",$B64="",NOT(ISNUMBER($C64))),"",IF(COUNTIFS($A$2:$A$101,$A64,$B$2:$B$101,$B64,$C$2:$C$101,"&gt;"&amp;$C64)+COUNTIFS($A64:$A$101,$A64,$B64:$B$101,$B64,$C64:$C$101,$C64)-1=0,"Latest Recorded Event","Earlier Recorded Event")),"")</f>
        <v/>
      </c>
      <c r="I64" s="17">
        <f>IFERROR(IF(OR($H64&lt;&gt;"Latest Recorded Event",NOT(ISNUMBER($C64))),"",$C64+ROW()/100000),"")</f>
        <v/>
      </c>
    </row>
    <row r="65">
      <c r="A65" s="13" t="n"/>
      <c r="B65" s="13" t="n"/>
      <c r="C65" s="14" t="n"/>
      <c r="D65" s="13" t="n"/>
      <c r="E65" s="13" t="n"/>
      <c r="F65" s="18">
        <f>IFERROR(IF(OR($A65="",$B65="",NOT(ISNUMBER($C65))),"",LOOKUP(2,1/(($A$2:$A$101=$A65)*($B$2:$B$101=$B65)*(ROW($A$2:$A$101)&lt;ROW($A65))*ISNUMBER($C$2:$C$101)),$C$2:$C$101)),"")</f>
        <v/>
      </c>
      <c r="G65" s="17">
        <f>IFERROR(IF(OR($A65="",$B65="",NOT(ISNUMBER($C65))),"",IF($F65="","First Recorded Event",IF($C65&lt;=$F65,"History Sequence Exception","History Sequence OK"))),"")</f>
        <v/>
      </c>
      <c r="H65" s="17">
        <f>IFERROR(IF(OR($A65="",$B65="",NOT(ISNUMBER($C65))),"",IF(COUNTIFS($A$2:$A$101,$A65,$B$2:$B$101,$B65,$C$2:$C$101,"&gt;"&amp;$C65)+COUNTIFS($A65:$A$101,$A65,$B65:$B$101,$B65,$C65:$C$101,$C65)-1=0,"Latest Recorded Event","Earlier Recorded Event")),"")</f>
        <v/>
      </c>
      <c r="I65" s="17">
        <f>IFERROR(IF(OR($H65&lt;&gt;"Latest Recorded Event",NOT(ISNUMBER($C65))),"",$C65+ROW()/100000),"")</f>
        <v/>
      </c>
    </row>
    <row r="66">
      <c r="A66" s="13" t="n"/>
      <c r="B66" s="13" t="n"/>
      <c r="C66" s="14" t="n"/>
      <c r="D66" s="13" t="n"/>
      <c r="E66" s="13" t="n"/>
      <c r="F66" s="18">
        <f>IFERROR(IF(OR($A66="",$B66="",NOT(ISNUMBER($C66))),"",LOOKUP(2,1/(($A$2:$A$101=$A66)*($B$2:$B$101=$B66)*(ROW($A$2:$A$101)&lt;ROW($A66))*ISNUMBER($C$2:$C$101)),$C$2:$C$101)),"")</f>
        <v/>
      </c>
      <c r="G66" s="17">
        <f>IFERROR(IF(OR($A66="",$B66="",NOT(ISNUMBER($C66))),"",IF($F66="","First Recorded Event",IF($C66&lt;=$F66,"History Sequence Exception","History Sequence OK"))),"")</f>
        <v/>
      </c>
      <c r="H66" s="17">
        <f>IFERROR(IF(OR($A66="",$B66="",NOT(ISNUMBER($C66))),"",IF(COUNTIFS($A$2:$A$101,$A66,$B$2:$B$101,$B66,$C$2:$C$101,"&gt;"&amp;$C66)+COUNTIFS($A66:$A$101,$A66,$B66:$B$101,$B66,$C66:$C$101,$C66)-1=0,"Latest Recorded Event","Earlier Recorded Event")),"")</f>
        <v/>
      </c>
      <c r="I66" s="17">
        <f>IFERROR(IF(OR($H66&lt;&gt;"Latest Recorded Event",NOT(ISNUMBER($C66))),"",$C66+ROW()/100000),"")</f>
        <v/>
      </c>
    </row>
    <row r="67">
      <c r="A67" s="13" t="n"/>
      <c r="B67" s="13" t="n"/>
      <c r="C67" s="14" t="n"/>
      <c r="D67" s="13" t="n"/>
      <c r="E67" s="13" t="n"/>
      <c r="F67" s="18">
        <f>IFERROR(IF(OR($A67="",$B67="",NOT(ISNUMBER($C67))),"",LOOKUP(2,1/(($A$2:$A$101=$A67)*($B$2:$B$101=$B67)*(ROW($A$2:$A$101)&lt;ROW($A67))*ISNUMBER($C$2:$C$101)),$C$2:$C$101)),"")</f>
        <v/>
      </c>
      <c r="G67" s="17">
        <f>IFERROR(IF(OR($A67="",$B67="",NOT(ISNUMBER($C67))),"",IF($F67="","First Recorded Event",IF($C67&lt;=$F67,"History Sequence Exception","History Sequence OK"))),"")</f>
        <v/>
      </c>
      <c r="H67" s="17">
        <f>IFERROR(IF(OR($A67="",$B67="",NOT(ISNUMBER($C67))),"",IF(COUNTIFS($A$2:$A$101,$A67,$B$2:$B$101,$B67,$C$2:$C$101,"&gt;"&amp;$C67)+COUNTIFS($A67:$A$101,$A67,$B67:$B$101,$B67,$C67:$C$101,$C67)-1=0,"Latest Recorded Event","Earlier Recorded Event")),"")</f>
        <v/>
      </c>
      <c r="I67" s="17">
        <f>IFERROR(IF(OR($H67&lt;&gt;"Latest Recorded Event",NOT(ISNUMBER($C67))),"",$C67+ROW()/100000),"")</f>
        <v/>
      </c>
    </row>
    <row r="68">
      <c r="A68" s="13" t="n"/>
      <c r="B68" s="13" t="n"/>
      <c r="C68" s="14" t="n"/>
      <c r="D68" s="13" t="n"/>
      <c r="E68" s="13" t="n"/>
      <c r="F68" s="18">
        <f>IFERROR(IF(OR($A68="",$B68="",NOT(ISNUMBER($C68))),"",LOOKUP(2,1/(($A$2:$A$101=$A68)*($B$2:$B$101=$B68)*(ROW($A$2:$A$101)&lt;ROW($A68))*ISNUMBER($C$2:$C$101)),$C$2:$C$101)),"")</f>
        <v/>
      </c>
      <c r="G68" s="17">
        <f>IFERROR(IF(OR($A68="",$B68="",NOT(ISNUMBER($C68))),"",IF($F68="","First Recorded Event",IF($C68&lt;=$F68,"History Sequence Exception","History Sequence OK"))),"")</f>
        <v/>
      </c>
      <c r="H68" s="17">
        <f>IFERROR(IF(OR($A68="",$B68="",NOT(ISNUMBER($C68))),"",IF(COUNTIFS($A$2:$A$101,$A68,$B$2:$B$101,$B68,$C$2:$C$101,"&gt;"&amp;$C68)+COUNTIFS($A68:$A$101,$A68,$B68:$B$101,$B68,$C68:$C$101,$C68)-1=0,"Latest Recorded Event","Earlier Recorded Event")),"")</f>
        <v/>
      </c>
      <c r="I68" s="17">
        <f>IFERROR(IF(OR($H68&lt;&gt;"Latest Recorded Event",NOT(ISNUMBER($C68))),"",$C68+ROW()/100000),"")</f>
        <v/>
      </c>
    </row>
    <row r="69">
      <c r="A69" s="13" t="n"/>
      <c r="B69" s="13" t="n"/>
      <c r="C69" s="14" t="n"/>
      <c r="D69" s="13" t="n"/>
      <c r="E69" s="13" t="n"/>
      <c r="F69" s="18">
        <f>IFERROR(IF(OR($A69="",$B69="",NOT(ISNUMBER($C69))),"",LOOKUP(2,1/(($A$2:$A$101=$A69)*($B$2:$B$101=$B69)*(ROW($A$2:$A$101)&lt;ROW($A69))*ISNUMBER($C$2:$C$101)),$C$2:$C$101)),"")</f>
        <v/>
      </c>
      <c r="G69" s="17">
        <f>IFERROR(IF(OR($A69="",$B69="",NOT(ISNUMBER($C69))),"",IF($F69="","First Recorded Event",IF($C69&lt;=$F69,"History Sequence Exception","History Sequence OK"))),"")</f>
        <v/>
      </c>
      <c r="H69" s="17">
        <f>IFERROR(IF(OR($A69="",$B69="",NOT(ISNUMBER($C69))),"",IF(COUNTIFS($A$2:$A$101,$A69,$B$2:$B$101,$B69,$C$2:$C$101,"&gt;"&amp;$C69)+COUNTIFS($A69:$A$101,$A69,$B69:$B$101,$B69,$C69:$C$101,$C69)-1=0,"Latest Recorded Event","Earlier Recorded Event")),"")</f>
        <v/>
      </c>
      <c r="I69" s="17">
        <f>IFERROR(IF(OR($H69&lt;&gt;"Latest Recorded Event",NOT(ISNUMBER($C69))),"",$C69+ROW()/100000),"")</f>
        <v/>
      </c>
    </row>
    <row r="70">
      <c r="A70" s="13" t="n"/>
      <c r="B70" s="13" t="n"/>
      <c r="C70" s="14" t="n"/>
      <c r="D70" s="13" t="n"/>
      <c r="E70" s="13" t="n"/>
      <c r="F70" s="18">
        <f>IFERROR(IF(OR($A70="",$B70="",NOT(ISNUMBER($C70))),"",LOOKUP(2,1/(($A$2:$A$101=$A70)*($B$2:$B$101=$B70)*(ROW($A$2:$A$101)&lt;ROW($A70))*ISNUMBER($C$2:$C$101)),$C$2:$C$101)),"")</f>
        <v/>
      </c>
      <c r="G70" s="17">
        <f>IFERROR(IF(OR($A70="",$B70="",NOT(ISNUMBER($C70))),"",IF($F70="","First Recorded Event",IF($C70&lt;=$F70,"History Sequence Exception","History Sequence OK"))),"")</f>
        <v/>
      </c>
      <c r="H70" s="17">
        <f>IFERROR(IF(OR($A70="",$B70="",NOT(ISNUMBER($C70))),"",IF(COUNTIFS($A$2:$A$101,$A70,$B$2:$B$101,$B70,$C$2:$C$101,"&gt;"&amp;$C70)+COUNTIFS($A70:$A$101,$A70,$B70:$B$101,$B70,$C70:$C$101,$C70)-1=0,"Latest Recorded Event","Earlier Recorded Event")),"")</f>
        <v/>
      </c>
      <c r="I70" s="17">
        <f>IFERROR(IF(OR($H70&lt;&gt;"Latest Recorded Event",NOT(ISNUMBER($C70))),"",$C70+ROW()/100000),"")</f>
        <v/>
      </c>
    </row>
    <row r="71">
      <c r="A71" s="13" t="n"/>
      <c r="B71" s="13" t="n"/>
      <c r="C71" s="14" t="n"/>
      <c r="D71" s="13" t="n"/>
      <c r="E71" s="13" t="n"/>
      <c r="F71" s="18">
        <f>IFERROR(IF(OR($A71="",$B71="",NOT(ISNUMBER($C71))),"",LOOKUP(2,1/(($A$2:$A$101=$A71)*($B$2:$B$101=$B71)*(ROW($A$2:$A$101)&lt;ROW($A71))*ISNUMBER($C$2:$C$101)),$C$2:$C$101)),"")</f>
        <v/>
      </c>
      <c r="G71" s="17">
        <f>IFERROR(IF(OR($A71="",$B71="",NOT(ISNUMBER($C71))),"",IF($F71="","First Recorded Event",IF($C71&lt;=$F71,"History Sequence Exception","History Sequence OK"))),"")</f>
        <v/>
      </c>
      <c r="H71" s="17">
        <f>IFERROR(IF(OR($A71="",$B71="",NOT(ISNUMBER($C71))),"",IF(COUNTIFS($A$2:$A$101,$A71,$B$2:$B$101,$B71,$C$2:$C$101,"&gt;"&amp;$C71)+COUNTIFS($A71:$A$101,$A71,$B71:$B$101,$B71,$C71:$C$101,$C71)-1=0,"Latest Recorded Event","Earlier Recorded Event")),"")</f>
        <v/>
      </c>
      <c r="I71" s="17">
        <f>IFERROR(IF(OR($H71&lt;&gt;"Latest Recorded Event",NOT(ISNUMBER($C71))),"",$C71+ROW()/100000),"")</f>
        <v/>
      </c>
    </row>
    <row r="72">
      <c r="A72" s="13" t="n"/>
      <c r="B72" s="13" t="n"/>
      <c r="C72" s="14" t="n"/>
      <c r="D72" s="13" t="n"/>
      <c r="E72" s="13" t="n"/>
      <c r="F72" s="18">
        <f>IFERROR(IF(OR($A72="",$B72="",NOT(ISNUMBER($C72))),"",LOOKUP(2,1/(($A$2:$A$101=$A72)*($B$2:$B$101=$B72)*(ROW($A$2:$A$101)&lt;ROW($A72))*ISNUMBER($C$2:$C$101)),$C$2:$C$101)),"")</f>
        <v/>
      </c>
      <c r="G72" s="17">
        <f>IFERROR(IF(OR($A72="",$B72="",NOT(ISNUMBER($C72))),"",IF($F72="","First Recorded Event",IF($C72&lt;=$F72,"History Sequence Exception","History Sequence OK"))),"")</f>
        <v/>
      </c>
      <c r="H72" s="17">
        <f>IFERROR(IF(OR($A72="",$B72="",NOT(ISNUMBER($C72))),"",IF(COUNTIFS($A$2:$A$101,$A72,$B$2:$B$101,$B72,$C$2:$C$101,"&gt;"&amp;$C72)+COUNTIFS($A72:$A$101,$A72,$B72:$B$101,$B72,$C72:$C$101,$C72)-1=0,"Latest Recorded Event","Earlier Recorded Event")),"")</f>
        <v/>
      </c>
      <c r="I72" s="17">
        <f>IFERROR(IF(OR($H72&lt;&gt;"Latest Recorded Event",NOT(ISNUMBER($C72))),"",$C72+ROW()/100000),"")</f>
        <v/>
      </c>
    </row>
    <row r="73">
      <c r="A73" s="13" t="n"/>
      <c r="B73" s="13" t="n"/>
      <c r="C73" s="14" t="n"/>
      <c r="D73" s="13" t="n"/>
      <c r="E73" s="13" t="n"/>
      <c r="F73" s="18">
        <f>IFERROR(IF(OR($A73="",$B73="",NOT(ISNUMBER($C73))),"",LOOKUP(2,1/(($A$2:$A$101=$A73)*($B$2:$B$101=$B73)*(ROW($A$2:$A$101)&lt;ROW($A73))*ISNUMBER($C$2:$C$101)),$C$2:$C$101)),"")</f>
        <v/>
      </c>
      <c r="G73" s="17">
        <f>IFERROR(IF(OR($A73="",$B73="",NOT(ISNUMBER($C73))),"",IF($F73="","First Recorded Event",IF($C73&lt;=$F73,"History Sequence Exception","History Sequence OK"))),"")</f>
        <v/>
      </c>
      <c r="H73" s="17">
        <f>IFERROR(IF(OR($A73="",$B73="",NOT(ISNUMBER($C73))),"",IF(COUNTIFS($A$2:$A$101,$A73,$B$2:$B$101,$B73,$C$2:$C$101,"&gt;"&amp;$C73)+COUNTIFS($A73:$A$101,$A73,$B73:$B$101,$B73,$C73:$C$101,$C73)-1=0,"Latest Recorded Event","Earlier Recorded Event")),"")</f>
        <v/>
      </c>
      <c r="I73" s="17">
        <f>IFERROR(IF(OR($H73&lt;&gt;"Latest Recorded Event",NOT(ISNUMBER($C73))),"",$C73+ROW()/100000),"")</f>
        <v/>
      </c>
    </row>
    <row r="74">
      <c r="A74" s="13" t="n"/>
      <c r="B74" s="13" t="n"/>
      <c r="C74" s="14" t="n"/>
      <c r="D74" s="13" t="n"/>
      <c r="E74" s="13" t="n"/>
      <c r="F74" s="18">
        <f>IFERROR(IF(OR($A74="",$B74="",NOT(ISNUMBER($C74))),"",LOOKUP(2,1/(($A$2:$A$101=$A74)*($B$2:$B$101=$B74)*(ROW($A$2:$A$101)&lt;ROW($A74))*ISNUMBER($C$2:$C$101)),$C$2:$C$101)),"")</f>
        <v/>
      </c>
      <c r="G74" s="17">
        <f>IFERROR(IF(OR($A74="",$B74="",NOT(ISNUMBER($C74))),"",IF($F74="","First Recorded Event",IF($C74&lt;=$F74,"History Sequence Exception","History Sequence OK"))),"")</f>
        <v/>
      </c>
      <c r="H74" s="17">
        <f>IFERROR(IF(OR($A74="",$B74="",NOT(ISNUMBER($C74))),"",IF(COUNTIFS($A$2:$A$101,$A74,$B$2:$B$101,$B74,$C$2:$C$101,"&gt;"&amp;$C74)+COUNTIFS($A74:$A$101,$A74,$B74:$B$101,$B74,$C74:$C$101,$C74)-1=0,"Latest Recorded Event","Earlier Recorded Event")),"")</f>
        <v/>
      </c>
      <c r="I74" s="17">
        <f>IFERROR(IF(OR($H74&lt;&gt;"Latest Recorded Event",NOT(ISNUMBER($C74))),"",$C74+ROW()/100000),"")</f>
        <v/>
      </c>
    </row>
    <row r="75">
      <c r="A75" s="13" t="n"/>
      <c r="B75" s="13" t="n"/>
      <c r="C75" s="14" t="n"/>
      <c r="D75" s="13" t="n"/>
      <c r="E75" s="13" t="n"/>
      <c r="F75" s="18">
        <f>IFERROR(IF(OR($A75="",$B75="",NOT(ISNUMBER($C75))),"",LOOKUP(2,1/(($A$2:$A$101=$A75)*($B$2:$B$101=$B75)*(ROW($A$2:$A$101)&lt;ROW($A75))*ISNUMBER($C$2:$C$101)),$C$2:$C$101)),"")</f>
        <v/>
      </c>
      <c r="G75" s="17">
        <f>IFERROR(IF(OR($A75="",$B75="",NOT(ISNUMBER($C75))),"",IF($F75="","First Recorded Event",IF($C75&lt;=$F75,"History Sequence Exception","History Sequence OK"))),"")</f>
        <v/>
      </c>
      <c r="H75" s="17">
        <f>IFERROR(IF(OR($A75="",$B75="",NOT(ISNUMBER($C75))),"",IF(COUNTIFS($A$2:$A$101,$A75,$B$2:$B$101,$B75,$C$2:$C$101,"&gt;"&amp;$C75)+COUNTIFS($A75:$A$101,$A75,$B75:$B$101,$B75,$C75:$C$101,$C75)-1=0,"Latest Recorded Event","Earlier Recorded Event")),"")</f>
        <v/>
      </c>
      <c r="I75" s="17">
        <f>IFERROR(IF(OR($H75&lt;&gt;"Latest Recorded Event",NOT(ISNUMBER($C75))),"",$C75+ROW()/100000),"")</f>
        <v/>
      </c>
    </row>
    <row r="76">
      <c r="A76" s="13" t="n"/>
      <c r="B76" s="13" t="n"/>
      <c r="C76" s="14" t="n"/>
      <c r="D76" s="13" t="n"/>
      <c r="E76" s="13" t="n"/>
      <c r="F76" s="18">
        <f>IFERROR(IF(OR($A76="",$B76="",NOT(ISNUMBER($C76))),"",LOOKUP(2,1/(($A$2:$A$101=$A76)*($B$2:$B$101=$B76)*(ROW($A$2:$A$101)&lt;ROW($A76))*ISNUMBER($C$2:$C$101)),$C$2:$C$101)),"")</f>
        <v/>
      </c>
      <c r="G76" s="17">
        <f>IFERROR(IF(OR($A76="",$B76="",NOT(ISNUMBER($C76))),"",IF($F76="","First Recorded Event",IF($C76&lt;=$F76,"History Sequence Exception","History Sequence OK"))),"")</f>
        <v/>
      </c>
      <c r="H76" s="17">
        <f>IFERROR(IF(OR($A76="",$B76="",NOT(ISNUMBER($C76))),"",IF(COUNTIFS($A$2:$A$101,$A76,$B$2:$B$101,$B76,$C$2:$C$101,"&gt;"&amp;$C76)+COUNTIFS($A76:$A$101,$A76,$B76:$B$101,$B76,$C76:$C$101,$C76)-1=0,"Latest Recorded Event","Earlier Recorded Event")),"")</f>
        <v/>
      </c>
      <c r="I76" s="17">
        <f>IFERROR(IF(OR($H76&lt;&gt;"Latest Recorded Event",NOT(ISNUMBER($C76))),"",$C76+ROW()/100000),"")</f>
        <v/>
      </c>
    </row>
    <row r="77">
      <c r="A77" s="13" t="n"/>
      <c r="B77" s="13" t="n"/>
      <c r="C77" s="14" t="n"/>
      <c r="D77" s="13" t="n"/>
      <c r="E77" s="13" t="n"/>
      <c r="F77" s="18">
        <f>IFERROR(IF(OR($A77="",$B77="",NOT(ISNUMBER($C77))),"",LOOKUP(2,1/(($A$2:$A$101=$A77)*($B$2:$B$101=$B77)*(ROW($A$2:$A$101)&lt;ROW($A77))*ISNUMBER($C$2:$C$101)),$C$2:$C$101)),"")</f>
        <v/>
      </c>
      <c r="G77" s="17">
        <f>IFERROR(IF(OR($A77="",$B77="",NOT(ISNUMBER($C77))),"",IF($F77="","First Recorded Event",IF($C77&lt;=$F77,"History Sequence Exception","History Sequence OK"))),"")</f>
        <v/>
      </c>
      <c r="H77" s="17">
        <f>IFERROR(IF(OR($A77="",$B77="",NOT(ISNUMBER($C77))),"",IF(COUNTIFS($A$2:$A$101,$A77,$B$2:$B$101,$B77,$C$2:$C$101,"&gt;"&amp;$C77)+COUNTIFS($A77:$A$101,$A77,$B77:$B$101,$B77,$C77:$C$101,$C77)-1=0,"Latest Recorded Event","Earlier Recorded Event")),"")</f>
        <v/>
      </c>
      <c r="I77" s="17">
        <f>IFERROR(IF(OR($H77&lt;&gt;"Latest Recorded Event",NOT(ISNUMBER($C77))),"",$C77+ROW()/100000),"")</f>
        <v/>
      </c>
    </row>
    <row r="78">
      <c r="A78" s="13" t="n"/>
      <c r="B78" s="13" t="n"/>
      <c r="C78" s="14" t="n"/>
      <c r="D78" s="13" t="n"/>
      <c r="E78" s="13" t="n"/>
      <c r="F78" s="18">
        <f>IFERROR(IF(OR($A78="",$B78="",NOT(ISNUMBER($C78))),"",LOOKUP(2,1/(($A$2:$A$101=$A78)*($B$2:$B$101=$B78)*(ROW($A$2:$A$101)&lt;ROW($A78))*ISNUMBER($C$2:$C$101)),$C$2:$C$101)),"")</f>
        <v/>
      </c>
      <c r="G78" s="17">
        <f>IFERROR(IF(OR($A78="",$B78="",NOT(ISNUMBER($C78))),"",IF($F78="","First Recorded Event",IF($C78&lt;=$F78,"History Sequence Exception","History Sequence OK"))),"")</f>
        <v/>
      </c>
      <c r="H78" s="17">
        <f>IFERROR(IF(OR($A78="",$B78="",NOT(ISNUMBER($C78))),"",IF(COUNTIFS($A$2:$A$101,$A78,$B$2:$B$101,$B78,$C$2:$C$101,"&gt;"&amp;$C78)+COUNTIFS($A78:$A$101,$A78,$B78:$B$101,$B78,$C78:$C$101,$C78)-1=0,"Latest Recorded Event","Earlier Recorded Event")),"")</f>
        <v/>
      </c>
      <c r="I78" s="17">
        <f>IFERROR(IF(OR($H78&lt;&gt;"Latest Recorded Event",NOT(ISNUMBER($C78))),"",$C78+ROW()/100000),"")</f>
        <v/>
      </c>
    </row>
    <row r="79">
      <c r="A79" s="13" t="n"/>
      <c r="B79" s="13" t="n"/>
      <c r="C79" s="14" t="n"/>
      <c r="D79" s="13" t="n"/>
      <c r="E79" s="13" t="n"/>
      <c r="F79" s="18">
        <f>IFERROR(IF(OR($A79="",$B79="",NOT(ISNUMBER($C79))),"",LOOKUP(2,1/(($A$2:$A$101=$A79)*($B$2:$B$101=$B79)*(ROW($A$2:$A$101)&lt;ROW($A79))*ISNUMBER($C$2:$C$101)),$C$2:$C$101)),"")</f>
        <v/>
      </c>
      <c r="G79" s="17">
        <f>IFERROR(IF(OR($A79="",$B79="",NOT(ISNUMBER($C79))),"",IF($F79="","First Recorded Event",IF($C79&lt;=$F79,"History Sequence Exception","History Sequence OK"))),"")</f>
        <v/>
      </c>
      <c r="H79" s="17">
        <f>IFERROR(IF(OR($A79="",$B79="",NOT(ISNUMBER($C79))),"",IF(COUNTIFS($A$2:$A$101,$A79,$B$2:$B$101,$B79,$C$2:$C$101,"&gt;"&amp;$C79)+COUNTIFS($A79:$A$101,$A79,$B79:$B$101,$B79,$C79:$C$101,$C79)-1=0,"Latest Recorded Event","Earlier Recorded Event")),"")</f>
        <v/>
      </c>
      <c r="I79" s="17">
        <f>IFERROR(IF(OR($H79&lt;&gt;"Latest Recorded Event",NOT(ISNUMBER($C79))),"",$C79+ROW()/100000),"")</f>
        <v/>
      </c>
    </row>
    <row r="80">
      <c r="A80" s="13" t="n"/>
      <c r="B80" s="13" t="n"/>
      <c r="C80" s="14" t="n"/>
      <c r="D80" s="13" t="n"/>
      <c r="E80" s="13" t="n"/>
      <c r="F80" s="18">
        <f>IFERROR(IF(OR($A80="",$B80="",NOT(ISNUMBER($C80))),"",LOOKUP(2,1/(($A$2:$A$101=$A80)*($B$2:$B$101=$B80)*(ROW($A$2:$A$101)&lt;ROW($A80))*ISNUMBER($C$2:$C$101)),$C$2:$C$101)),"")</f>
        <v/>
      </c>
      <c r="G80" s="17">
        <f>IFERROR(IF(OR($A80="",$B80="",NOT(ISNUMBER($C80))),"",IF($F80="","First Recorded Event",IF($C80&lt;=$F80,"History Sequence Exception","History Sequence OK"))),"")</f>
        <v/>
      </c>
      <c r="H80" s="17">
        <f>IFERROR(IF(OR($A80="",$B80="",NOT(ISNUMBER($C80))),"",IF(COUNTIFS($A$2:$A$101,$A80,$B$2:$B$101,$B80,$C$2:$C$101,"&gt;"&amp;$C80)+COUNTIFS($A80:$A$101,$A80,$B80:$B$101,$B80,$C80:$C$101,$C80)-1=0,"Latest Recorded Event","Earlier Recorded Event")),"")</f>
        <v/>
      </c>
      <c r="I80" s="17">
        <f>IFERROR(IF(OR($H80&lt;&gt;"Latest Recorded Event",NOT(ISNUMBER($C80))),"",$C80+ROW()/100000),"")</f>
        <v/>
      </c>
    </row>
    <row r="81">
      <c r="A81" s="13" t="n"/>
      <c r="B81" s="13" t="n"/>
      <c r="C81" s="14" t="n"/>
      <c r="D81" s="13" t="n"/>
      <c r="E81" s="13" t="n"/>
      <c r="F81" s="18">
        <f>IFERROR(IF(OR($A81="",$B81="",NOT(ISNUMBER($C81))),"",LOOKUP(2,1/(($A$2:$A$101=$A81)*($B$2:$B$101=$B81)*(ROW($A$2:$A$101)&lt;ROW($A81))*ISNUMBER($C$2:$C$101)),$C$2:$C$101)),"")</f>
        <v/>
      </c>
      <c r="G81" s="17">
        <f>IFERROR(IF(OR($A81="",$B81="",NOT(ISNUMBER($C81))),"",IF($F81="","First Recorded Event",IF($C81&lt;=$F81,"History Sequence Exception","History Sequence OK"))),"")</f>
        <v/>
      </c>
      <c r="H81" s="17">
        <f>IFERROR(IF(OR($A81="",$B81="",NOT(ISNUMBER($C81))),"",IF(COUNTIFS($A$2:$A$101,$A81,$B$2:$B$101,$B81,$C$2:$C$101,"&gt;"&amp;$C81)+COUNTIFS($A81:$A$101,$A81,$B81:$B$101,$B81,$C81:$C$101,$C81)-1=0,"Latest Recorded Event","Earlier Recorded Event")),"")</f>
        <v/>
      </c>
      <c r="I81" s="17">
        <f>IFERROR(IF(OR($H81&lt;&gt;"Latest Recorded Event",NOT(ISNUMBER($C81))),"",$C81+ROW()/100000),"")</f>
        <v/>
      </c>
    </row>
    <row r="82">
      <c r="A82" s="13" t="n"/>
      <c r="B82" s="13" t="n"/>
      <c r="C82" s="14" t="n"/>
      <c r="D82" s="13" t="n"/>
      <c r="E82" s="13" t="n"/>
      <c r="F82" s="18">
        <f>IFERROR(IF(OR($A82="",$B82="",NOT(ISNUMBER($C82))),"",LOOKUP(2,1/(($A$2:$A$101=$A82)*($B$2:$B$101=$B82)*(ROW($A$2:$A$101)&lt;ROW($A82))*ISNUMBER($C$2:$C$101)),$C$2:$C$101)),"")</f>
        <v/>
      </c>
      <c r="G82" s="17">
        <f>IFERROR(IF(OR($A82="",$B82="",NOT(ISNUMBER($C82))),"",IF($F82="","First Recorded Event",IF($C82&lt;=$F82,"History Sequence Exception","History Sequence OK"))),"")</f>
        <v/>
      </c>
      <c r="H82" s="17">
        <f>IFERROR(IF(OR($A82="",$B82="",NOT(ISNUMBER($C82))),"",IF(COUNTIFS($A$2:$A$101,$A82,$B$2:$B$101,$B82,$C$2:$C$101,"&gt;"&amp;$C82)+COUNTIFS($A82:$A$101,$A82,$B82:$B$101,$B82,$C82:$C$101,$C82)-1=0,"Latest Recorded Event","Earlier Recorded Event")),"")</f>
        <v/>
      </c>
      <c r="I82" s="17">
        <f>IFERROR(IF(OR($H82&lt;&gt;"Latest Recorded Event",NOT(ISNUMBER($C82))),"",$C82+ROW()/100000),"")</f>
        <v/>
      </c>
    </row>
    <row r="83">
      <c r="A83" s="13" t="n"/>
      <c r="B83" s="13" t="n"/>
      <c r="C83" s="14" t="n"/>
      <c r="D83" s="13" t="n"/>
      <c r="E83" s="13" t="n"/>
      <c r="F83" s="18">
        <f>IFERROR(IF(OR($A83="",$B83="",NOT(ISNUMBER($C83))),"",LOOKUP(2,1/(($A$2:$A$101=$A83)*($B$2:$B$101=$B83)*(ROW($A$2:$A$101)&lt;ROW($A83))*ISNUMBER($C$2:$C$101)),$C$2:$C$101)),"")</f>
        <v/>
      </c>
      <c r="G83" s="17">
        <f>IFERROR(IF(OR($A83="",$B83="",NOT(ISNUMBER($C83))),"",IF($F83="","First Recorded Event",IF($C83&lt;=$F83,"History Sequence Exception","History Sequence OK"))),"")</f>
        <v/>
      </c>
      <c r="H83" s="17">
        <f>IFERROR(IF(OR($A83="",$B83="",NOT(ISNUMBER($C83))),"",IF(COUNTIFS($A$2:$A$101,$A83,$B$2:$B$101,$B83,$C$2:$C$101,"&gt;"&amp;$C83)+COUNTIFS($A83:$A$101,$A83,$B83:$B$101,$B83,$C83:$C$101,$C83)-1=0,"Latest Recorded Event","Earlier Recorded Event")),"")</f>
        <v/>
      </c>
      <c r="I83" s="17">
        <f>IFERROR(IF(OR($H83&lt;&gt;"Latest Recorded Event",NOT(ISNUMBER($C83))),"",$C83+ROW()/100000),"")</f>
        <v/>
      </c>
    </row>
    <row r="84">
      <c r="A84" s="13" t="n"/>
      <c r="B84" s="13" t="n"/>
      <c r="C84" s="14" t="n"/>
      <c r="D84" s="13" t="n"/>
      <c r="E84" s="13" t="n"/>
      <c r="F84" s="18">
        <f>IFERROR(IF(OR($A84="",$B84="",NOT(ISNUMBER($C84))),"",LOOKUP(2,1/(($A$2:$A$101=$A84)*($B$2:$B$101=$B84)*(ROW($A$2:$A$101)&lt;ROW($A84))*ISNUMBER($C$2:$C$101)),$C$2:$C$101)),"")</f>
        <v/>
      </c>
      <c r="G84" s="17">
        <f>IFERROR(IF(OR($A84="",$B84="",NOT(ISNUMBER($C84))),"",IF($F84="","First Recorded Event",IF($C84&lt;=$F84,"History Sequence Exception","History Sequence OK"))),"")</f>
        <v/>
      </c>
      <c r="H84" s="17">
        <f>IFERROR(IF(OR($A84="",$B84="",NOT(ISNUMBER($C84))),"",IF(COUNTIFS($A$2:$A$101,$A84,$B$2:$B$101,$B84,$C$2:$C$101,"&gt;"&amp;$C84)+COUNTIFS($A84:$A$101,$A84,$B84:$B$101,$B84,$C84:$C$101,$C84)-1=0,"Latest Recorded Event","Earlier Recorded Event")),"")</f>
        <v/>
      </c>
      <c r="I84" s="17">
        <f>IFERROR(IF(OR($H84&lt;&gt;"Latest Recorded Event",NOT(ISNUMBER($C84))),"",$C84+ROW()/100000),"")</f>
        <v/>
      </c>
    </row>
    <row r="85">
      <c r="A85" s="13" t="n"/>
      <c r="B85" s="13" t="n"/>
      <c r="C85" s="14" t="n"/>
      <c r="D85" s="13" t="n"/>
      <c r="E85" s="13" t="n"/>
      <c r="F85" s="18">
        <f>IFERROR(IF(OR($A85="",$B85="",NOT(ISNUMBER($C85))),"",LOOKUP(2,1/(($A$2:$A$101=$A85)*($B$2:$B$101=$B85)*(ROW($A$2:$A$101)&lt;ROW($A85))*ISNUMBER($C$2:$C$101)),$C$2:$C$101)),"")</f>
        <v/>
      </c>
      <c r="G85" s="17">
        <f>IFERROR(IF(OR($A85="",$B85="",NOT(ISNUMBER($C85))),"",IF($F85="","First Recorded Event",IF($C85&lt;=$F85,"History Sequence Exception","History Sequence OK"))),"")</f>
        <v/>
      </c>
      <c r="H85" s="17">
        <f>IFERROR(IF(OR($A85="",$B85="",NOT(ISNUMBER($C85))),"",IF(COUNTIFS($A$2:$A$101,$A85,$B$2:$B$101,$B85,$C$2:$C$101,"&gt;"&amp;$C85)+COUNTIFS($A85:$A$101,$A85,$B85:$B$101,$B85,$C85:$C$101,$C85)-1=0,"Latest Recorded Event","Earlier Recorded Event")),"")</f>
        <v/>
      </c>
      <c r="I85" s="17">
        <f>IFERROR(IF(OR($H85&lt;&gt;"Latest Recorded Event",NOT(ISNUMBER($C85))),"",$C85+ROW()/100000),"")</f>
        <v/>
      </c>
    </row>
    <row r="86">
      <c r="A86" s="13" t="n"/>
      <c r="B86" s="13" t="n"/>
      <c r="C86" s="14" t="n"/>
      <c r="D86" s="13" t="n"/>
      <c r="E86" s="13" t="n"/>
      <c r="F86" s="18">
        <f>IFERROR(IF(OR($A86="",$B86="",NOT(ISNUMBER($C86))),"",LOOKUP(2,1/(($A$2:$A$101=$A86)*($B$2:$B$101=$B86)*(ROW($A$2:$A$101)&lt;ROW($A86))*ISNUMBER($C$2:$C$101)),$C$2:$C$101)),"")</f>
        <v/>
      </c>
      <c r="G86" s="17">
        <f>IFERROR(IF(OR($A86="",$B86="",NOT(ISNUMBER($C86))),"",IF($F86="","First Recorded Event",IF($C86&lt;=$F86,"History Sequence Exception","History Sequence OK"))),"")</f>
        <v/>
      </c>
      <c r="H86" s="17">
        <f>IFERROR(IF(OR($A86="",$B86="",NOT(ISNUMBER($C86))),"",IF(COUNTIFS($A$2:$A$101,$A86,$B$2:$B$101,$B86,$C$2:$C$101,"&gt;"&amp;$C86)+COUNTIFS($A86:$A$101,$A86,$B86:$B$101,$B86,$C86:$C$101,$C86)-1=0,"Latest Recorded Event","Earlier Recorded Event")),"")</f>
        <v/>
      </c>
      <c r="I86" s="17">
        <f>IFERROR(IF(OR($H86&lt;&gt;"Latest Recorded Event",NOT(ISNUMBER($C86))),"",$C86+ROW()/100000),"")</f>
        <v/>
      </c>
    </row>
    <row r="87">
      <c r="A87" s="13" t="n"/>
      <c r="B87" s="13" t="n"/>
      <c r="C87" s="14" t="n"/>
      <c r="D87" s="13" t="n"/>
      <c r="E87" s="13" t="n"/>
      <c r="F87" s="18">
        <f>IFERROR(IF(OR($A87="",$B87="",NOT(ISNUMBER($C87))),"",LOOKUP(2,1/(($A$2:$A$101=$A87)*($B$2:$B$101=$B87)*(ROW($A$2:$A$101)&lt;ROW($A87))*ISNUMBER($C$2:$C$101)),$C$2:$C$101)),"")</f>
        <v/>
      </c>
      <c r="G87" s="17">
        <f>IFERROR(IF(OR($A87="",$B87="",NOT(ISNUMBER($C87))),"",IF($F87="","First Recorded Event",IF($C87&lt;=$F87,"History Sequence Exception","History Sequence OK"))),"")</f>
        <v/>
      </c>
      <c r="H87" s="17">
        <f>IFERROR(IF(OR($A87="",$B87="",NOT(ISNUMBER($C87))),"",IF(COUNTIFS($A$2:$A$101,$A87,$B$2:$B$101,$B87,$C$2:$C$101,"&gt;"&amp;$C87)+COUNTIFS($A87:$A$101,$A87,$B87:$B$101,$B87,$C87:$C$101,$C87)-1=0,"Latest Recorded Event","Earlier Recorded Event")),"")</f>
        <v/>
      </c>
      <c r="I87" s="17">
        <f>IFERROR(IF(OR($H87&lt;&gt;"Latest Recorded Event",NOT(ISNUMBER($C87))),"",$C87+ROW()/100000),"")</f>
        <v/>
      </c>
    </row>
    <row r="88">
      <c r="A88" s="13" t="n"/>
      <c r="B88" s="13" t="n"/>
      <c r="C88" s="14" t="n"/>
      <c r="D88" s="13" t="n"/>
      <c r="E88" s="13" t="n"/>
      <c r="F88" s="18">
        <f>IFERROR(IF(OR($A88="",$B88="",NOT(ISNUMBER($C88))),"",LOOKUP(2,1/(($A$2:$A$101=$A88)*($B$2:$B$101=$B88)*(ROW($A$2:$A$101)&lt;ROW($A88))*ISNUMBER($C$2:$C$101)),$C$2:$C$101)),"")</f>
        <v/>
      </c>
      <c r="G88" s="17">
        <f>IFERROR(IF(OR($A88="",$B88="",NOT(ISNUMBER($C88))),"",IF($F88="","First Recorded Event",IF($C88&lt;=$F88,"History Sequence Exception","History Sequence OK"))),"")</f>
        <v/>
      </c>
      <c r="H88" s="17">
        <f>IFERROR(IF(OR($A88="",$B88="",NOT(ISNUMBER($C88))),"",IF(COUNTIFS($A$2:$A$101,$A88,$B$2:$B$101,$B88,$C$2:$C$101,"&gt;"&amp;$C88)+COUNTIFS($A88:$A$101,$A88,$B88:$B$101,$B88,$C88:$C$101,$C88)-1=0,"Latest Recorded Event","Earlier Recorded Event")),"")</f>
        <v/>
      </c>
      <c r="I88" s="17">
        <f>IFERROR(IF(OR($H88&lt;&gt;"Latest Recorded Event",NOT(ISNUMBER($C88))),"",$C88+ROW()/100000),"")</f>
        <v/>
      </c>
    </row>
    <row r="89">
      <c r="A89" s="13" t="n"/>
      <c r="B89" s="13" t="n"/>
      <c r="C89" s="14" t="n"/>
      <c r="D89" s="13" t="n"/>
      <c r="E89" s="13" t="n"/>
      <c r="F89" s="18">
        <f>IFERROR(IF(OR($A89="",$B89="",NOT(ISNUMBER($C89))),"",LOOKUP(2,1/(($A$2:$A$101=$A89)*($B$2:$B$101=$B89)*(ROW($A$2:$A$101)&lt;ROW($A89))*ISNUMBER($C$2:$C$101)),$C$2:$C$101)),"")</f>
        <v/>
      </c>
      <c r="G89" s="17">
        <f>IFERROR(IF(OR($A89="",$B89="",NOT(ISNUMBER($C89))),"",IF($F89="","First Recorded Event",IF($C89&lt;=$F89,"History Sequence Exception","History Sequence OK"))),"")</f>
        <v/>
      </c>
      <c r="H89" s="17">
        <f>IFERROR(IF(OR($A89="",$B89="",NOT(ISNUMBER($C89))),"",IF(COUNTIFS($A$2:$A$101,$A89,$B$2:$B$101,$B89,$C$2:$C$101,"&gt;"&amp;$C89)+COUNTIFS($A89:$A$101,$A89,$B89:$B$101,$B89,$C89:$C$101,$C89)-1=0,"Latest Recorded Event","Earlier Recorded Event")),"")</f>
        <v/>
      </c>
      <c r="I89" s="17">
        <f>IFERROR(IF(OR($H89&lt;&gt;"Latest Recorded Event",NOT(ISNUMBER($C89))),"",$C89+ROW()/100000),"")</f>
        <v/>
      </c>
    </row>
    <row r="90">
      <c r="A90" s="13" t="n"/>
      <c r="B90" s="13" t="n"/>
      <c r="C90" s="14" t="n"/>
      <c r="D90" s="13" t="n"/>
      <c r="E90" s="13" t="n"/>
      <c r="F90" s="18">
        <f>IFERROR(IF(OR($A90="",$B90="",NOT(ISNUMBER($C90))),"",LOOKUP(2,1/(($A$2:$A$101=$A90)*($B$2:$B$101=$B90)*(ROW($A$2:$A$101)&lt;ROW($A90))*ISNUMBER($C$2:$C$101)),$C$2:$C$101)),"")</f>
        <v/>
      </c>
      <c r="G90" s="17">
        <f>IFERROR(IF(OR($A90="",$B90="",NOT(ISNUMBER($C90))),"",IF($F90="","First Recorded Event",IF($C90&lt;=$F90,"History Sequence Exception","History Sequence OK"))),"")</f>
        <v/>
      </c>
      <c r="H90" s="17">
        <f>IFERROR(IF(OR($A90="",$B90="",NOT(ISNUMBER($C90))),"",IF(COUNTIFS($A$2:$A$101,$A90,$B$2:$B$101,$B90,$C$2:$C$101,"&gt;"&amp;$C90)+COUNTIFS($A90:$A$101,$A90,$B90:$B$101,$B90,$C90:$C$101,$C90)-1=0,"Latest Recorded Event","Earlier Recorded Event")),"")</f>
        <v/>
      </c>
      <c r="I90" s="17">
        <f>IFERROR(IF(OR($H90&lt;&gt;"Latest Recorded Event",NOT(ISNUMBER($C90))),"",$C90+ROW()/100000),"")</f>
        <v/>
      </c>
    </row>
    <row r="91">
      <c r="A91" s="13" t="n"/>
      <c r="B91" s="13" t="n"/>
      <c r="C91" s="14" t="n"/>
      <c r="D91" s="13" t="n"/>
      <c r="E91" s="13" t="n"/>
      <c r="F91" s="18">
        <f>IFERROR(IF(OR($A91="",$B91="",NOT(ISNUMBER($C91))),"",LOOKUP(2,1/(($A$2:$A$101=$A91)*($B$2:$B$101=$B91)*(ROW($A$2:$A$101)&lt;ROW($A91))*ISNUMBER($C$2:$C$101)),$C$2:$C$101)),"")</f>
        <v/>
      </c>
      <c r="G91" s="17">
        <f>IFERROR(IF(OR($A91="",$B91="",NOT(ISNUMBER($C91))),"",IF($F91="","First Recorded Event",IF($C91&lt;=$F91,"History Sequence Exception","History Sequence OK"))),"")</f>
        <v/>
      </c>
      <c r="H91" s="17">
        <f>IFERROR(IF(OR($A91="",$B91="",NOT(ISNUMBER($C91))),"",IF(COUNTIFS($A$2:$A$101,$A91,$B$2:$B$101,$B91,$C$2:$C$101,"&gt;"&amp;$C91)+COUNTIFS($A91:$A$101,$A91,$B91:$B$101,$B91,$C91:$C$101,$C91)-1=0,"Latest Recorded Event","Earlier Recorded Event")),"")</f>
        <v/>
      </c>
      <c r="I91" s="17">
        <f>IFERROR(IF(OR($H91&lt;&gt;"Latest Recorded Event",NOT(ISNUMBER($C91))),"",$C91+ROW()/100000),"")</f>
        <v/>
      </c>
    </row>
    <row r="92">
      <c r="A92" s="13" t="n"/>
      <c r="B92" s="13" t="n"/>
      <c r="C92" s="14" t="n"/>
      <c r="D92" s="13" t="n"/>
      <c r="E92" s="13" t="n"/>
      <c r="F92" s="18">
        <f>IFERROR(IF(OR($A92="",$B92="",NOT(ISNUMBER($C92))),"",LOOKUP(2,1/(($A$2:$A$101=$A92)*($B$2:$B$101=$B92)*(ROW($A$2:$A$101)&lt;ROW($A92))*ISNUMBER($C$2:$C$101)),$C$2:$C$101)),"")</f>
        <v/>
      </c>
      <c r="G92" s="17">
        <f>IFERROR(IF(OR($A92="",$B92="",NOT(ISNUMBER($C92))),"",IF($F92="","First Recorded Event",IF($C92&lt;=$F92,"History Sequence Exception","History Sequence OK"))),"")</f>
        <v/>
      </c>
      <c r="H92" s="17">
        <f>IFERROR(IF(OR($A92="",$B92="",NOT(ISNUMBER($C92))),"",IF(COUNTIFS($A$2:$A$101,$A92,$B$2:$B$101,$B92,$C$2:$C$101,"&gt;"&amp;$C92)+COUNTIFS($A92:$A$101,$A92,$B92:$B$101,$B92,$C92:$C$101,$C92)-1=0,"Latest Recorded Event","Earlier Recorded Event")),"")</f>
        <v/>
      </c>
      <c r="I92" s="17">
        <f>IFERROR(IF(OR($H92&lt;&gt;"Latest Recorded Event",NOT(ISNUMBER($C92))),"",$C92+ROW()/100000),"")</f>
        <v/>
      </c>
    </row>
    <row r="93">
      <c r="A93" s="13" t="n"/>
      <c r="B93" s="13" t="n"/>
      <c r="C93" s="14" t="n"/>
      <c r="D93" s="13" t="n"/>
      <c r="E93" s="13" t="n"/>
      <c r="F93" s="18">
        <f>IFERROR(IF(OR($A93="",$B93="",NOT(ISNUMBER($C93))),"",LOOKUP(2,1/(($A$2:$A$101=$A93)*($B$2:$B$101=$B93)*(ROW($A$2:$A$101)&lt;ROW($A93))*ISNUMBER($C$2:$C$101)),$C$2:$C$101)),"")</f>
        <v/>
      </c>
      <c r="G93" s="17">
        <f>IFERROR(IF(OR($A93="",$B93="",NOT(ISNUMBER($C93))),"",IF($F93="","First Recorded Event",IF($C93&lt;=$F93,"History Sequence Exception","History Sequence OK"))),"")</f>
        <v/>
      </c>
      <c r="H93" s="17">
        <f>IFERROR(IF(OR($A93="",$B93="",NOT(ISNUMBER($C93))),"",IF(COUNTIFS($A$2:$A$101,$A93,$B$2:$B$101,$B93,$C$2:$C$101,"&gt;"&amp;$C93)+COUNTIFS($A93:$A$101,$A93,$B93:$B$101,$B93,$C93:$C$101,$C93)-1=0,"Latest Recorded Event","Earlier Recorded Event")),"")</f>
        <v/>
      </c>
      <c r="I93" s="17">
        <f>IFERROR(IF(OR($H93&lt;&gt;"Latest Recorded Event",NOT(ISNUMBER($C93))),"",$C93+ROW()/100000),"")</f>
        <v/>
      </c>
    </row>
    <row r="94">
      <c r="A94" s="13" t="n"/>
      <c r="B94" s="13" t="n"/>
      <c r="C94" s="14" t="n"/>
      <c r="D94" s="13" t="n"/>
      <c r="E94" s="13" t="n"/>
      <c r="F94" s="18">
        <f>IFERROR(IF(OR($A94="",$B94="",NOT(ISNUMBER($C94))),"",LOOKUP(2,1/(($A$2:$A$101=$A94)*($B$2:$B$101=$B94)*(ROW($A$2:$A$101)&lt;ROW($A94))*ISNUMBER($C$2:$C$101)),$C$2:$C$101)),"")</f>
        <v/>
      </c>
      <c r="G94" s="17">
        <f>IFERROR(IF(OR($A94="",$B94="",NOT(ISNUMBER($C94))),"",IF($F94="","First Recorded Event",IF($C94&lt;=$F94,"History Sequence Exception","History Sequence OK"))),"")</f>
        <v/>
      </c>
      <c r="H94" s="17">
        <f>IFERROR(IF(OR($A94="",$B94="",NOT(ISNUMBER($C94))),"",IF(COUNTIFS($A$2:$A$101,$A94,$B$2:$B$101,$B94,$C$2:$C$101,"&gt;"&amp;$C94)+COUNTIFS($A94:$A$101,$A94,$B94:$B$101,$B94,$C94:$C$101,$C94)-1=0,"Latest Recorded Event","Earlier Recorded Event")),"")</f>
        <v/>
      </c>
      <c r="I94" s="17">
        <f>IFERROR(IF(OR($H94&lt;&gt;"Latest Recorded Event",NOT(ISNUMBER($C94))),"",$C94+ROW()/100000),"")</f>
        <v/>
      </c>
    </row>
    <row r="95">
      <c r="A95" s="13" t="n"/>
      <c r="B95" s="13" t="n"/>
      <c r="C95" s="14" t="n"/>
      <c r="D95" s="13" t="n"/>
      <c r="E95" s="13" t="n"/>
      <c r="F95" s="18">
        <f>IFERROR(IF(OR($A95="",$B95="",NOT(ISNUMBER($C95))),"",LOOKUP(2,1/(($A$2:$A$101=$A95)*($B$2:$B$101=$B95)*(ROW($A$2:$A$101)&lt;ROW($A95))*ISNUMBER($C$2:$C$101)),$C$2:$C$101)),"")</f>
        <v/>
      </c>
      <c r="G95" s="17">
        <f>IFERROR(IF(OR($A95="",$B95="",NOT(ISNUMBER($C95))),"",IF($F95="","First Recorded Event",IF($C95&lt;=$F95,"History Sequence Exception","History Sequence OK"))),"")</f>
        <v/>
      </c>
      <c r="H95" s="17">
        <f>IFERROR(IF(OR($A95="",$B95="",NOT(ISNUMBER($C95))),"",IF(COUNTIFS($A$2:$A$101,$A95,$B$2:$B$101,$B95,$C$2:$C$101,"&gt;"&amp;$C95)+COUNTIFS($A95:$A$101,$A95,$B95:$B$101,$B95,$C95:$C$101,$C95)-1=0,"Latest Recorded Event","Earlier Recorded Event")),"")</f>
        <v/>
      </c>
      <c r="I95" s="17">
        <f>IFERROR(IF(OR($H95&lt;&gt;"Latest Recorded Event",NOT(ISNUMBER($C95))),"",$C95+ROW()/100000),"")</f>
        <v/>
      </c>
    </row>
    <row r="96">
      <c r="A96" s="13" t="n"/>
      <c r="B96" s="13" t="n"/>
      <c r="C96" s="14" t="n"/>
      <c r="D96" s="13" t="n"/>
      <c r="E96" s="13" t="n"/>
      <c r="F96" s="18">
        <f>IFERROR(IF(OR($A96="",$B96="",NOT(ISNUMBER($C96))),"",LOOKUP(2,1/(($A$2:$A$101=$A96)*($B$2:$B$101=$B96)*(ROW($A$2:$A$101)&lt;ROW($A96))*ISNUMBER($C$2:$C$101)),$C$2:$C$101)),"")</f>
        <v/>
      </c>
      <c r="G96" s="17">
        <f>IFERROR(IF(OR($A96="",$B96="",NOT(ISNUMBER($C96))),"",IF($F96="","First Recorded Event",IF($C96&lt;=$F96,"History Sequence Exception","History Sequence OK"))),"")</f>
        <v/>
      </c>
      <c r="H96" s="17">
        <f>IFERROR(IF(OR($A96="",$B96="",NOT(ISNUMBER($C96))),"",IF(COUNTIFS($A$2:$A$101,$A96,$B$2:$B$101,$B96,$C$2:$C$101,"&gt;"&amp;$C96)+COUNTIFS($A96:$A$101,$A96,$B96:$B$101,$B96,$C96:$C$101,$C96)-1=0,"Latest Recorded Event","Earlier Recorded Event")),"")</f>
        <v/>
      </c>
      <c r="I96" s="17">
        <f>IFERROR(IF(OR($H96&lt;&gt;"Latest Recorded Event",NOT(ISNUMBER($C96))),"",$C96+ROW()/100000),"")</f>
        <v/>
      </c>
    </row>
    <row r="97">
      <c r="A97" s="13" t="n"/>
      <c r="B97" s="13" t="n"/>
      <c r="C97" s="14" t="n"/>
      <c r="D97" s="13" t="n"/>
      <c r="E97" s="13" t="n"/>
      <c r="F97" s="18">
        <f>IFERROR(IF(OR($A97="",$B97="",NOT(ISNUMBER($C97))),"",LOOKUP(2,1/(($A$2:$A$101=$A97)*($B$2:$B$101=$B97)*(ROW($A$2:$A$101)&lt;ROW($A97))*ISNUMBER($C$2:$C$101)),$C$2:$C$101)),"")</f>
        <v/>
      </c>
      <c r="G97" s="17">
        <f>IFERROR(IF(OR($A97="",$B97="",NOT(ISNUMBER($C97))),"",IF($F97="","First Recorded Event",IF($C97&lt;=$F97,"History Sequence Exception","History Sequence OK"))),"")</f>
        <v/>
      </c>
      <c r="H97" s="17">
        <f>IFERROR(IF(OR($A97="",$B97="",NOT(ISNUMBER($C97))),"",IF(COUNTIFS($A$2:$A$101,$A97,$B$2:$B$101,$B97,$C$2:$C$101,"&gt;"&amp;$C97)+COUNTIFS($A97:$A$101,$A97,$B97:$B$101,$B97,$C97:$C$101,$C97)-1=0,"Latest Recorded Event","Earlier Recorded Event")),"")</f>
        <v/>
      </c>
      <c r="I97" s="17">
        <f>IFERROR(IF(OR($H97&lt;&gt;"Latest Recorded Event",NOT(ISNUMBER($C97))),"",$C97+ROW()/100000),"")</f>
        <v/>
      </c>
    </row>
    <row r="98">
      <c r="A98" s="13" t="n"/>
      <c r="B98" s="13" t="n"/>
      <c r="C98" s="14" t="n"/>
      <c r="D98" s="13" t="n"/>
      <c r="E98" s="13" t="n"/>
      <c r="F98" s="18">
        <f>IFERROR(IF(OR($A98="",$B98="",NOT(ISNUMBER($C98))),"",LOOKUP(2,1/(($A$2:$A$101=$A98)*($B$2:$B$101=$B98)*(ROW($A$2:$A$101)&lt;ROW($A98))*ISNUMBER($C$2:$C$101)),$C$2:$C$101)),"")</f>
        <v/>
      </c>
      <c r="G98" s="17">
        <f>IFERROR(IF(OR($A98="",$B98="",NOT(ISNUMBER($C98))),"",IF($F98="","First Recorded Event",IF($C98&lt;=$F98,"History Sequence Exception","History Sequence OK"))),"")</f>
        <v/>
      </c>
      <c r="H98" s="17">
        <f>IFERROR(IF(OR($A98="",$B98="",NOT(ISNUMBER($C98))),"",IF(COUNTIFS($A$2:$A$101,$A98,$B$2:$B$101,$B98,$C$2:$C$101,"&gt;"&amp;$C98)+COUNTIFS($A98:$A$101,$A98,$B98:$B$101,$B98,$C98:$C$101,$C98)-1=0,"Latest Recorded Event","Earlier Recorded Event")),"")</f>
        <v/>
      </c>
      <c r="I98" s="17">
        <f>IFERROR(IF(OR($H98&lt;&gt;"Latest Recorded Event",NOT(ISNUMBER($C98))),"",$C98+ROW()/100000),"")</f>
        <v/>
      </c>
    </row>
    <row r="99">
      <c r="A99" s="13" t="n"/>
      <c r="B99" s="13" t="n"/>
      <c r="C99" s="14" t="n"/>
      <c r="D99" s="13" t="n"/>
      <c r="E99" s="13" t="n"/>
      <c r="F99" s="18">
        <f>IFERROR(IF(OR($A99="",$B99="",NOT(ISNUMBER($C99))),"",LOOKUP(2,1/(($A$2:$A$101=$A99)*($B$2:$B$101=$B99)*(ROW($A$2:$A$101)&lt;ROW($A99))*ISNUMBER($C$2:$C$101)),$C$2:$C$101)),"")</f>
        <v/>
      </c>
      <c r="G99" s="17">
        <f>IFERROR(IF(OR($A99="",$B99="",NOT(ISNUMBER($C99))),"",IF($F99="","First Recorded Event",IF($C99&lt;=$F99,"History Sequence Exception","History Sequence OK"))),"")</f>
        <v/>
      </c>
      <c r="H99" s="17">
        <f>IFERROR(IF(OR($A99="",$B99="",NOT(ISNUMBER($C99))),"",IF(COUNTIFS($A$2:$A$101,$A99,$B$2:$B$101,$B99,$C$2:$C$101,"&gt;"&amp;$C99)+COUNTIFS($A99:$A$101,$A99,$B99:$B$101,$B99,$C99:$C$101,$C99)-1=0,"Latest Recorded Event","Earlier Recorded Event")),"")</f>
        <v/>
      </c>
      <c r="I99" s="17">
        <f>IFERROR(IF(OR($H99&lt;&gt;"Latest Recorded Event",NOT(ISNUMBER($C99))),"",$C99+ROW()/100000),"")</f>
        <v/>
      </c>
    </row>
    <row r="100">
      <c r="A100" s="13" t="n"/>
      <c r="B100" s="13" t="n"/>
      <c r="C100" s="14" t="n"/>
      <c r="D100" s="13" t="n"/>
      <c r="E100" s="13" t="n"/>
      <c r="F100" s="18">
        <f>IFERROR(IF(OR($A100="",$B100="",NOT(ISNUMBER($C100))),"",LOOKUP(2,1/(($A$2:$A$101=$A100)*($B$2:$B$101=$B100)*(ROW($A$2:$A$101)&lt;ROW($A100))*ISNUMBER($C$2:$C$101)),$C$2:$C$101)),"")</f>
        <v/>
      </c>
      <c r="G100" s="17">
        <f>IFERROR(IF(OR($A100="",$B100="",NOT(ISNUMBER($C100))),"",IF($F100="","First Recorded Event",IF($C100&lt;=$F100,"History Sequence Exception","History Sequence OK"))),"")</f>
        <v/>
      </c>
      <c r="H100" s="17">
        <f>IFERROR(IF(OR($A100="",$B100="",NOT(ISNUMBER($C100))),"",IF(COUNTIFS($A$2:$A$101,$A100,$B$2:$B$101,$B100,$C$2:$C$101,"&gt;"&amp;$C100)+COUNTIFS($A100:$A$101,$A100,$B100:$B$101,$B100,$C100:$C$101,$C100)-1=0,"Latest Recorded Event","Earlier Recorded Event")),"")</f>
        <v/>
      </c>
      <c r="I100" s="17">
        <f>IFERROR(IF(OR($H100&lt;&gt;"Latest Recorded Event",NOT(ISNUMBER($C100))),"",$C100+ROW()/100000),"")</f>
        <v/>
      </c>
    </row>
    <row r="101">
      <c r="A101" s="13" t="n"/>
      <c r="B101" s="13" t="n"/>
      <c r="C101" s="14" t="n"/>
      <c r="D101" s="13" t="n"/>
      <c r="E101" s="13" t="n"/>
      <c r="F101" s="18">
        <f>IFERROR(IF(OR($A101="",$B101="",NOT(ISNUMBER($C101))),"",LOOKUP(2,1/(($A$2:$A$101=$A101)*($B$2:$B$101=$B101)*(ROW($A$2:$A$101)&lt;ROW($A101))*ISNUMBER($C$2:$C$101)),$C$2:$C$101)),"")</f>
        <v/>
      </c>
      <c r="G101" s="17">
        <f>IFERROR(IF(OR($A101="",$B101="",NOT(ISNUMBER($C101))),"",IF($F101="","First Recorded Event",IF($C101&lt;=$F101,"History Sequence Exception","History Sequence OK"))),"")</f>
        <v/>
      </c>
      <c r="H101" s="17">
        <f>IFERROR(IF(OR($A101="",$B101="",NOT(ISNUMBER($C101))),"",IF(COUNTIFS($A$2:$A$101,$A101,$B$2:$B$101,$B101,$C$2:$C$101,"&gt;"&amp;$C101)+COUNTIFS($A101:$A$101,$A101,$B101:$B$101,$B101,$C101:$C$101,$C101)-1=0,"Latest Recorded Event","Earlier Recorded Event")),"")</f>
        <v/>
      </c>
      <c r="I101" s="17">
        <f>IFERROR(IF(OR($H101&lt;&gt;"Latest Recorded Event",NOT(ISNUMBER($C101))),"",$C101+ROW()/100000),"")</f>
        <v/>
      </c>
    </row>
  </sheetData>
  <autoFilter ref="A1:I101"/>
  <conditionalFormatting sqref="G2:G101">
    <cfRule type="expression" priority="1" dxfId="0">
      <formula>$G2="History Sequence Exception"</formula>
    </cfRule>
    <cfRule type="expression" priority="2" dxfId="1">
      <formula>$G2="History Sequence OK"</formula>
    </cfRule>
  </conditionalFormatting>
  <conditionalFormatting sqref="H2:H101">
    <cfRule type="expression" priority="3" dxfId="1">
      <formula>$H2="Latest Recorded Event"</formula>
    </cfRule>
    <cfRule type="expression" priority="4" dxfId="2">
      <formula>$H2="Earlier Recorded Event"</formula>
    </cfRule>
  </conditionalFormatting>
  <dataValidations count="1">
    <dataValidation sqref="C2:C101" showErrorMessage="1" showInputMessage="1" allowBlank="1" errorTitle="Enter an Event Date" error="Enter an Excel date in m/d/Y format or leave the cell blank." type="custom" errorStyle="stop">
      <formula1>=OR(C2="",ISNUMBER(C2))</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0"/>
  <sheetViews>
    <sheetView showGridLines="0" workbookViewId="0">
      <pane ySplit="3" topLeftCell="A4" activePane="bottomLeft" state="frozen"/>
      <selection pane="bottomLeft" activeCell="A1" sqref="A1"/>
    </sheetView>
  </sheetViews>
  <sheetFormatPr baseColWidth="8" defaultRowHeight="15"/>
  <cols>
    <col width="31" customWidth="1" min="1" max="1"/>
    <col width="92" customWidth="1" min="2" max="2"/>
    <col width="4" customWidth="1" min="3" max="3"/>
    <col width="4" customWidth="1" min="4" max="4"/>
    <col width="4" customWidth="1" min="5" max="5"/>
    <col width="4" customWidth="1" min="6" max="6"/>
    <col width="4" customWidth="1" min="7" max="7"/>
    <col width="4" customWidth="1" min="8" max="8"/>
  </cols>
  <sheetData>
    <row r="1" ht="28" customHeight="1">
      <c r="A1" s="1" t="inlineStr">
        <is>
          <t>Machine Load Plan Instructions</t>
        </is>
      </c>
      <c r="B1" s="20" t="n"/>
      <c r="C1" s="20" t="n"/>
      <c r="D1" s="20" t="n"/>
      <c r="E1" s="20" t="n"/>
      <c r="F1" s="20" t="n"/>
      <c r="G1" s="20" t="n"/>
      <c r="H1" s="21" t="n"/>
    </row>
    <row r="2" ht="34" customHeight="1">
      <c r="A2" s="2" t="inlineStr">
        <is>
          <t>Use this workbook before production release to organize machine loading entries, check date sequencing, capacity or due-date checks, due or threshold checks, and review entered machine history consistency.</t>
        </is>
      </c>
      <c r="B2" s="2" t="n"/>
      <c r="C2" s="2" t="n"/>
      <c r="D2" s="2" t="n"/>
      <c r="E2" s="2" t="n"/>
      <c r="F2" s="2" t="n"/>
      <c r="G2" s="2" t="n"/>
      <c r="H2" s="2" t="n"/>
    </row>
    <row r="4" ht="22" customHeight="1">
      <c r="A4" s="6" t="inlineStr">
        <is>
          <t>1. Start with the Load Plan sheet</t>
        </is>
      </c>
      <c r="B4" s="6" t="n"/>
      <c r="C4" s="6" t="n"/>
      <c r="D4" s="6" t="n"/>
      <c r="E4" s="6" t="n"/>
      <c r="F4" s="6" t="n"/>
      <c r="G4" s="6" t="n"/>
      <c r="H4" s="6" t="n"/>
    </row>
    <row r="5" ht="102" customHeight="1">
      <c r="A5" s="19" t="n"/>
      <c r="B5" s="19" t="inlineStr">
        <is>
          <t>Enter one machine loading item per row. Use a Plan Item ID, Machine Identifier, Equipment ID, Reporting Period, Required Date, Planned Start Date, Planned End Date, Required Load Hours, Available Resources, Owner or Responsible Role, and Planned Action.
Enter dates as Excel dates displayed in m/d/Y format. Enter load and available resource values as hours. This workbook does not convert units.
Use the same Machine Identifier and Reporting Period spelling for related rows so the machine-and-period planned load calculation can group them correctly. Enter available resources consistently for rows that represent the same machine and reporting period.
Replace or delete the example sample rows before operational use.</t>
        </is>
      </c>
      <c r="C5" s="19" t="n"/>
      <c r="D5" s="19" t="n"/>
      <c r="E5" s="19" t="n"/>
      <c r="F5" s="19" t="n"/>
      <c r="G5" s="19" t="n"/>
      <c r="H5" s="19" t="n"/>
    </row>
    <row r="7" ht="22" customHeight="1">
      <c r="A7" s="6" t="inlineStr">
        <is>
          <t>2. Review date sequencing and capacity or due-date checks</t>
        </is>
      </c>
      <c r="B7" s="6" t="n"/>
      <c r="C7" s="6" t="n"/>
      <c r="D7" s="6" t="n"/>
      <c r="E7" s="6" t="n"/>
      <c r="F7" s="6" t="n"/>
      <c r="G7" s="6" t="n"/>
      <c r="H7" s="6" t="n"/>
    </row>
    <row r="8" ht="102" customHeight="1">
      <c r="A8" s="19" t="n"/>
      <c r="B8" s="19" t="inlineStr">
        <is>
          <t>Machine/Period Planned Load Hours: Total required load hours for the matching Machine Identifier and Reporting Period.
Capacity or Due-Date Checks: Capacity Exception appears when total planned load hours are greater than entered available resources.
Due or Threshold Checks: Due-Date Exception appears when Planned End Date is later than Required Date.
Date Sequencing Check: Date Sequence Exception appears when Planned End Date is earlier than Planned Start Date.
Action Status: Reschedule Required appears when any of the three checks shows an exception. Planned appears when the three checks are acceptable.</t>
        </is>
      </c>
      <c r="C8" s="19" t="n"/>
      <c r="D8" s="19" t="n"/>
      <c r="E8" s="19" t="n"/>
      <c r="F8" s="19" t="n"/>
      <c r="G8" s="19" t="n"/>
      <c r="H8" s="19" t="n"/>
    </row>
    <row r="10" ht="22" customHeight="1">
      <c r="A10" s="6" t="inlineStr">
        <is>
          <t>3. Use the Dashboard outputs</t>
        </is>
      </c>
      <c r="B10" s="6" t="n"/>
      <c r="C10" s="6" t="n"/>
      <c r="D10" s="6" t="n"/>
      <c r="E10" s="6" t="n"/>
      <c r="F10" s="6" t="n"/>
      <c r="G10" s="6" t="n"/>
      <c r="H10" s="6" t="n"/>
    </row>
    <row r="11" ht="102" customHeight="1">
      <c r="A11" s="19" t="n"/>
      <c r="B11" s="19" t="inlineStr">
        <is>
          <t>Review the summary metrics first. Use the Dated Action Plan as the date-ordered view of completed load-plan rows. Use the Due or Exception List for exceptions requiring rescheduling.
Review the stated check results before changing dates, hours, or responsible roles. The workbook identifies exceptions only. It does not choose a replacement date, a replacement machine, or a revised available-resources amount.</t>
        </is>
      </c>
      <c r="C11" s="19" t="n"/>
      <c r="D11" s="19" t="n"/>
      <c r="E11" s="19" t="n"/>
      <c r="F11" s="19" t="n"/>
      <c r="G11" s="19" t="n"/>
      <c r="H11" s="19" t="n"/>
    </row>
    <row r="13" ht="22" customHeight="1">
      <c r="A13" s="6" t="inlineStr">
        <is>
          <t>4. Enter event dates or readings in Machine History</t>
        </is>
      </c>
      <c r="B13" s="6" t="n"/>
      <c r="C13" s="6" t="n"/>
      <c r="D13" s="6" t="n"/>
      <c r="E13" s="6" t="n"/>
      <c r="F13" s="6" t="n"/>
      <c r="G13" s="6" t="n"/>
      <c r="H13" s="6" t="n"/>
    </row>
    <row r="14" ht="102" customHeight="1">
      <c r="A14" s="19" t="n"/>
      <c r="B14" s="19" t="inlineStr">
        <is>
          <t>Enter machine and equipment identifiers, event dates or readings, and the owner or responsible role. Use the Event Date field for Excel dates displayed in m/d/Y format and use the Readings field for readings as recorded. Readings are displayed as entered and are not interpreted or converted.
Enter events in the intended record sequence for each machine and equipment combination. A History Sequence Exception indicates an event date that is not later than the prior entered event date for the same machine and equipment combination.
The Dashboard asset-level maintenance view shows the latest entered event-date record for each machine and equipment combination.</t>
        </is>
      </c>
      <c r="C14" s="19" t="n"/>
      <c r="D14" s="19" t="n"/>
      <c r="E14" s="19" t="n"/>
      <c r="F14" s="19" t="n"/>
      <c r="G14" s="19" t="n"/>
      <c r="H14" s="19" t="n"/>
    </row>
    <row r="16" ht="22" customHeight="1">
      <c r="A16" s="6" t="inlineStr">
        <is>
          <t>5. Boundaries and limitations</t>
        </is>
      </c>
      <c r="B16" s="6" t="n"/>
      <c r="C16" s="6" t="n"/>
      <c r="D16" s="6" t="n"/>
      <c r="E16" s="6" t="n"/>
      <c r="F16" s="6" t="n"/>
      <c r="G16" s="6" t="n"/>
      <c r="H16" s="6" t="n"/>
    </row>
    <row r="17" ht="102" customHeight="1">
      <c r="A17" s="19" t="n"/>
      <c r="B17" s="19" t="inlineStr">
        <is>
          <t>This workbook is an operational planning aid. It does not replace an ERP, MRP, MES, connected machine system, official record, certification, audit, safety process, engineering review, legal review, tax process, quality approval, or regulatory compliance process. It does not calculate maintenance intervals, production resource gaps, machine rates, or rescheduling decisions.</t>
        </is>
      </c>
      <c r="C17" s="19" t="n"/>
      <c r="D17" s="19" t="n"/>
      <c r="E17" s="19" t="n"/>
      <c r="F17" s="19" t="n"/>
      <c r="G17" s="19" t="n"/>
      <c r="H17" s="19" t="n"/>
    </row>
    <row r="19" ht="22" customHeight="1">
      <c r="A19" s="6" t="inlineStr">
        <is>
          <t>6. Workbook maintenance</t>
        </is>
      </c>
      <c r="B19" s="6" t="n"/>
      <c r="C19" s="6" t="n"/>
      <c r="D19" s="6" t="n"/>
      <c r="E19" s="6" t="n"/>
      <c r="F19" s="6" t="n"/>
      <c r="G19" s="6" t="n"/>
      <c r="H19" s="6" t="n"/>
    </row>
    <row r="20" ht="102" customHeight="1">
      <c r="A20" s="19" t="n"/>
      <c r="B20" s="19" t="inlineStr">
        <is>
          <t>The Load Plan and Machine History sheets each contain 100 prepared rows. Add entries only within the prepared range unless the workbook structure, formulas, validation, formatting, and dashboard extraction ranges are intentionally extended together.
Do not overwrite pale blue or light gray formula cells. Keep input cells in the pale yellow areas. Review formula results after entering or changing input values.</t>
        </is>
      </c>
      <c r="C20" s="19" t="n"/>
      <c r="D20" s="19" t="n"/>
      <c r="E20" s="19" t="n"/>
      <c r="F20" s="19" t="n"/>
      <c r="G20" s="19" t="n"/>
      <c r="H20" s="19" t="n"/>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2026-10-01T15:15:16Z</dcterms:created>
  <dcterms:modified xmlns:dcterms="http://purl.org/dc/terms/" xmlns:xsi="http://www.w3.org/2001/XMLSchema-instance" xsi:type="dcterms:W3CDTF">2026-10-01T15:15:16Z</dcterms:modified>
</cp:coreProperties>
</file>