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MPS Plan" sheetId="2" state="visible" r:id="rId2"/>
    <sheet xmlns:r="http://schemas.openxmlformats.org/officeDocument/2006/relationships" name="Action Plan" sheetId="3" state="visible" r:id="rId3"/>
    <sheet xmlns:r="http://schemas.openxmlformats.org/officeDocument/2006/relationships" name="Instructions" sheetId="4" state="visible" r:id="rId4"/>
  </sheets>
  <definedNames>
    <definedName name="_xlnm._FilterDatabase" localSheetId="1" hidden="1">'MPS Plan'!$A$8:$U$108</definedName>
    <definedName name="_xlnm._FilterDatabase" localSheetId="2" hidden="1">'Action Plan'!$B$8:$T$108</definedName>
  </definedNames>
  <calcPr calcId="124519" fullCalcOnLoad="1"/>
</workbook>
</file>

<file path=xl/styles.xml><?xml version="1.0" encoding="utf-8"?>
<styleSheet xmlns="http://schemas.openxmlformats.org/spreadsheetml/2006/main">
  <numFmts count="1">
    <numFmt numFmtId="164" formatCode="m/d/yyyy"/>
  </numFmts>
  <fonts count="7">
    <font>
      <name val="Calibri"/>
      <family val="2"/>
      <color theme="1"/>
      <sz val="11"/>
      <scheme val="minor"/>
    </font>
    <font>
      <name val="Aptos Display"/>
      <b val="1"/>
      <color rgb="FFFFFFFF"/>
      <sz val="16"/>
    </font>
    <font>
      <name val="Aptos"/>
      <color rgb="FF1D2B36"/>
      <sz val="10"/>
    </font>
    <font>
      <name val="Aptos"/>
      <b val="1"/>
      <color rgb="FFFFFFFF"/>
      <sz val="10"/>
    </font>
    <font>
      <name val="Aptos"/>
      <b val="1"/>
      <color rgb="FF1D2B36"/>
      <sz val="10"/>
    </font>
    <font>
      <name val="Aptos Display"/>
      <b val="1"/>
      <color rgb="FF1D2B36"/>
      <sz val="18"/>
    </font>
    <font>
      <name val="Aptos"/>
      <b val="1"/>
      <color rgb="FFFFFFFF"/>
      <sz val="11"/>
    </font>
  </fonts>
  <fills count="11">
    <fill>
      <patternFill/>
    </fill>
    <fill>
      <patternFill patternType="gray125"/>
    </fill>
    <fill>
      <patternFill patternType="solid">
        <fgColor rgb="FF1D2B36"/>
      </patternFill>
    </fill>
    <fill>
      <patternFill patternType="solid">
        <fgColor rgb="FFF7F4ED"/>
      </patternFill>
    </fill>
    <fill>
      <patternFill patternType="solid">
        <fgColor rgb="FF345B63"/>
      </patternFill>
    </fill>
    <fill>
      <patternFill patternType="solid">
        <fgColor rgb="FFDCE7DF"/>
      </patternFill>
    </fill>
    <fill>
      <patternFill patternType="solid">
        <fgColor rgb="FF1F6B6D"/>
      </patternFill>
    </fill>
    <fill>
      <patternFill patternType="solid">
        <fgColor rgb="FFFFF2CC"/>
      </patternFill>
    </fill>
    <fill>
      <patternFill patternType="solid">
        <fgColor rgb="FFE7ECEF"/>
      </patternFill>
    </fill>
    <fill>
      <patternFill patternType="solid">
        <fgColor rgb="FFFFFFFF"/>
      </patternFill>
    </fill>
    <fill>
      <patternFill patternType="solid">
        <fgColor rgb="FFF6D6CF"/>
      </patternFill>
    </fill>
  </fills>
  <borders count="7">
    <border>
      <left/>
      <right/>
      <top/>
      <bottom/>
      <diagonal/>
    </border>
    <border>
      <left style="thin">
        <color rgb="FF345B63"/>
      </left>
      <right style="thin">
        <color rgb="FF345B63"/>
      </right>
      <top style="thin">
        <color rgb="FF345B63"/>
      </top>
      <bottom style="thin">
        <color rgb="FF345B63"/>
      </bottom>
    </border>
    <border>
      <bottom style="thin">
        <color rgb="FFDCE7DF"/>
      </bottom>
    </border>
    <border>
      <left/>
      <right/>
      <top style="thin">
        <color rgb="FF345B63"/>
      </top>
      <bottom/>
      <diagonal/>
    </border>
    <border>
      <left/>
      <right style="thin">
        <color rgb="FF345B63"/>
      </right>
      <top style="thin">
        <color rgb="FF345B63"/>
      </top>
      <bottom/>
      <diagonal/>
    </border>
    <border>
      <left/>
      <right/>
      <top style="thin">
        <color rgb="FF345B63"/>
      </top>
      <bottom style="thin">
        <color rgb="FF345B63"/>
      </bottom>
      <diagonal/>
    </border>
    <border>
      <left/>
      <right style="thin">
        <color rgb="FF345B63"/>
      </right>
      <top style="thin">
        <color rgb="FF345B63"/>
      </top>
      <bottom style="thin">
        <color rgb="FF345B63"/>
      </bottom>
      <diagonal/>
    </border>
  </borders>
  <cellStyleXfs count="1">
    <xf numFmtId="0" fontId="0" fillId="0" borderId="0"/>
  </cellStyleXfs>
  <cellXfs count="25">
    <xf numFmtId="0" fontId="0" fillId="0" borderId="0" pivotButton="0" quotePrefix="0" xfId="0"/>
    <xf numFmtId="0" fontId="1" fillId="2" borderId="1" applyAlignment="1" pivotButton="0" quotePrefix="0" xfId="0">
      <alignment horizontal="left" vertical="center" wrapText="1"/>
    </xf>
    <xf numFmtId="0" fontId="2" fillId="3" borderId="2" applyAlignment="1" pivotButton="0" quotePrefix="0" xfId="0">
      <alignment horizontal="left" vertical="center" wrapText="1"/>
    </xf>
    <xf numFmtId="0" fontId="3" fillId="4" borderId="1" applyAlignment="1" pivotButton="0" quotePrefix="0" xfId="0">
      <alignment horizontal="center" vertical="center" wrapText="1"/>
    </xf>
    <xf numFmtId="164" fontId="4" fillId="5" borderId="1" applyAlignment="1" pivotButton="0" quotePrefix="0" xfId="0">
      <alignment horizontal="center" vertical="center" wrapText="1"/>
    </xf>
    <xf numFmtId="0" fontId="4" fillId="5" borderId="1" applyAlignment="1" pivotButton="0" quotePrefix="0" xfId="0">
      <alignment horizontal="center" vertical="center" wrapText="1"/>
    </xf>
    <xf numFmtId="0" fontId="5" fillId="5" borderId="1" applyAlignment="1" pivotButton="0" quotePrefix="0" xfId="0">
      <alignment horizontal="center" vertical="center" wrapText="1"/>
    </xf>
    <xf numFmtId="0" fontId="0" fillId="5" borderId="1" applyAlignment="1" pivotButton="0" quotePrefix="0" xfId="0">
      <alignment horizontal="center" vertical="center" wrapText="1"/>
    </xf>
    <xf numFmtId="0" fontId="6" fillId="6" borderId="1" applyAlignment="1" pivotButton="0" quotePrefix="0" xfId="0">
      <alignment horizontal="left" vertical="center" wrapText="1"/>
    </xf>
    <xf numFmtId="164" fontId="2" fillId="5" borderId="2" applyAlignment="1" pivotButton="0" quotePrefix="0" xfId="0">
      <alignment horizontal="left" vertical="center" wrapText="1"/>
    </xf>
    <xf numFmtId="0" fontId="2" fillId="5" borderId="2" applyAlignment="1" pivotButton="0" quotePrefix="0" xfId="0">
      <alignment horizontal="left" vertical="center" wrapText="1"/>
    </xf>
    <xf numFmtId="164" fontId="2" fillId="7" borderId="1" applyAlignment="1" pivotButton="0" quotePrefix="0" xfId="0">
      <alignment horizontal="center" vertical="center" wrapText="1"/>
    </xf>
    <xf numFmtId="0" fontId="4" fillId="8" borderId="1" applyAlignment="1" pivotButton="0" quotePrefix="0" xfId="0">
      <alignment horizontal="center" vertical="center" wrapText="1"/>
    </xf>
    <xf numFmtId="0" fontId="2" fillId="8" borderId="2" applyAlignment="1" pivotButton="0" quotePrefix="0" xfId="0">
      <alignment horizontal="left" vertical="center" wrapText="1"/>
    </xf>
    <xf numFmtId="0" fontId="2" fillId="7" borderId="2" applyAlignment="1" pivotButton="0" quotePrefix="0" xfId="0">
      <alignment horizontal="left" vertical="center" wrapText="1"/>
    </xf>
    <xf numFmtId="164" fontId="2" fillId="7" borderId="2" applyAlignment="1" pivotButton="0" quotePrefix="0" xfId="0">
      <alignment horizontal="left" vertical="center" wrapText="1"/>
    </xf>
    <xf numFmtId="2" fontId="2" fillId="7" borderId="2" applyAlignment="1" pivotButton="0" quotePrefix="0" xfId="0">
      <alignment horizontal="left" vertical="center" wrapText="1"/>
    </xf>
    <xf numFmtId="2" fontId="2" fillId="8" borderId="2" applyAlignment="1" pivotButton="0" quotePrefix="0" xfId="0">
      <alignment horizontal="left" vertical="center" wrapText="1"/>
    </xf>
    <xf numFmtId="2" fontId="2" fillId="5" borderId="2" applyAlignment="1" pivotButton="0" quotePrefix="0" xfId="0">
      <alignment horizontal="left" vertical="center" wrapText="1"/>
    </xf>
    <xf numFmtId="0" fontId="3" fillId="4" borderId="1" applyAlignment="1" pivotButton="0" quotePrefix="0" xfId="0">
      <alignment horizontal="left" vertical="center" wrapText="1"/>
    </xf>
    <xf numFmtId="0" fontId="3" fillId="6" borderId="1" applyAlignment="1" pivotButton="0" quotePrefix="0" xfId="0">
      <alignment horizontal="center" vertical="center" wrapText="1"/>
    </xf>
    <xf numFmtId="0" fontId="2" fillId="9" borderId="2" applyAlignment="1" pivotButton="0" quotePrefix="0" xfId="0">
      <alignment horizontal="left" vertical="center" wrapText="1"/>
    </xf>
    <xf numFmtId="0" fontId="2" fillId="10" borderId="2" applyAlignment="1" pivotButton="0" quotePrefix="0" xfId="0">
      <alignment horizontal="left" vertical="center" wrapText="1"/>
    </xf>
    <xf numFmtId="0" fontId="0" fillId="0" borderId="5" pivotButton="0" quotePrefix="0" xfId="0"/>
    <xf numFmtId="0" fontId="0" fillId="0" borderId="6" pivotButton="0" quotePrefix="0" xfId="0"/>
  </cellXfs>
  <cellStyles count="1">
    <cellStyle name="Normal" xfId="0" builtinId="0" hidden="0"/>
  </cellStyles>
  <dxfs count="2">
    <dxf>
      <font>
        <name val="Aptos"/>
        <b val="1"/>
        <color rgb="FF8A2D1B"/>
        <sz val="10"/>
      </font>
      <fill>
        <patternFill patternType="solid">
          <fgColor rgb="FFF6D6CF"/>
        </patternFill>
      </fill>
    </dxf>
    <dxf>
      <fill>
        <patternFill patternType="solid">
          <fgColor rgb="00FFF8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1"/>
  <sheetViews>
    <sheetView zoomScale="90" workbookViewId="0">
      <pane ySplit="9" topLeftCell="A10" activePane="bottomLeft" state="frozen"/>
      <selection pane="bottomLeft" activeCell="A1" sqref="A1"/>
    </sheetView>
  </sheetViews>
  <sheetFormatPr baseColWidth="8" defaultRowHeight="15"/>
  <cols>
    <col width="14" customWidth="1" min="1" max="1"/>
    <col width="18" customWidth="1" min="2" max="2"/>
    <col width="18" customWidth="1" min="3" max="3"/>
    <col width="22" customWidth="1" min="4" max="4"/>
    <col width="14" customWidth="1" min="5" max="5"/>
    <col width="18" customWidth="1" min="6" max="6"/>
    <col width="34" customWidth="1" min="7" max="7"/>
    <col width="3" customWidth="1" min="8" max="8"/>
    <col width="14" customWidth="1" min="9" max="9"/>
    <col width="18" customWidth="1" min="10" max="10"/>
    <col width="18" customWidth="1" min="11" max="11"/>
    <col width="22" customWidth="1" min="12" max="12"/>
    <col width="14" customWidth="1" min="13" max="13"/>
    <col width="38" customWidth="1" min="14" max="14"/>
  </cols>
  <sheetData>
    <row r="1" ht="28" customHeight="1">
      <c r="A1" s="1" t="inlineStr">
        <is>
          <t>Master Production Schedule</t>
        </is>
      </c>
      <c r="B1" s="23" t="n"/>
      <c r="C1" s="23" t="n"/>
      <c r="D1" s="23" t="n"/>
      <c r="E1" s="23" t="n"/>
      <c r="F1" s="23" t="n"/>
      <c r="G1" s="23" t="n"/>
      <c r="H1" s="23" t="n"/>
      <c r="I1" s="23" t="n"/>
      <c r="J1" s="23" t="n"/>
      <c r="K1" s="23" t="n"/>
      <c r="L1" s="23" t="n"/>
      <c r="M1" s="23" t="n"/>
      <c r="N1" s="24" t="n"/>
    </row>
    <row r="2" ht="30" customHeight="1">
      <c r="A2" s="2" t="inlineStr">
        <is>
          <t>Master Production Schedule Excel Template planning aid for finished products before production release. Review the dated action plan and open exception list before release decisions.</t>
        </is>
      </c>
      <c r="B2" s="2" t="n"/>
      <c r="C2" s="2" t="n"/>
      <c r="D2" s="2" t="n"/>
      <c r="E2" s="2" t="n"/>
      <c r="F2" s="2" t="n"/>
      <c r="G2" s="2" t="n"/>
      <c r="H2" s="2" t="n"/>
      <c r="I2" s="2" t="n"/>
      <c r="J2" s="2" t="n"/>
      <c r="K2" s="2" t="n"/>
      <c r="L2" s="2" t="n"/>
      <c r="M2" s="2" t="n"/>
      <c r="N2" s="2" t="n"/>
    </row>
    <row r="3"/>
    <row r="4">
      <c r="A4" s="3" t="inlineStr">
        <is>
          <t>Reporting Period Start</t>
        </is>
      </c>
      <c r="B4" s="4">
        <f>IFERROR('MPS Plan'!$B$2,"")</f>
        <v/>
      </c>
      <c r="D4" s="3" t="inlineStr">
        <is>
          <t>Reporting Period End</t>
        </is>
      </c>
      <c r="E4" s="4">
        <f>IFERROR('MPS Plan'!$E$2,"")</f>
        <v/>
      </c>
      <c r="G4" s="3" t="inlineStr">
        <is>
          <t>Reporting Period Status</t>
        </is>
      </c>
      <c r="H4" s="5">
        <f>IFERROR('MPS Plan'!$H$2,"")</f>
        <v/>
      </c>
    </row>
    <row r="5"/>
    <row r="6">
      <c r="A6" s="3" t="inlineStr">
        <is>
          <t>Dated Actions</t>
        </is>
      </c>
      <c r="D6" s="3" t="inlineStr">
        <is>
          <t>Open Rescheduling Exceptions</t>
        </is>
      </c>
      <c r="G6" s="3" t="inlineStr">
        <is>
          <t>Date Sequencing Checks Accepted</t>
        </is>
      </c>
      <c r="J6" s="3" t="inlineStr">
        <is>
          <t>Capacity Checks Within Available Time</t>
        </is>
      </c>
      <c r="M6" s="3" t="inlineStr">
        <is>
          <t>Actual Entries That Differ From Plan</t>
        </is>
      </c>
    </row>
    <row r="7">
      <c r="A7" s="6">
        <f>SUMPRODUCT(--('Action Plan'!$C$9:$C$108&lt;&gt;""))</f>
        <v/>
      </c>
      <c r="B7" s="7" t="n"/>
      <c r="D7" s="6">
        <f>COUNTIF('MPS Plan'!$S$9:$S$108,"Open")</f>
        <v/>
      </c>
      <c r="E7" s="7" t="n"/>
      <c r="G7" s="6">
        <f>COUNTIF('MPS Plan'!$M$9:$M$108,"Date sequence is acceptable")</f>
        <v/>
      </c>
      <c r="H7" s="7" t="n"/>
      <c r="J7" s="6">
        <f>COUNTIF('MPS Plan'!$N$9:$N$108,"Within available resource time")</f>
        <v/>
      </c>
      <c r="K7" s="7" t="n"/>
      <c r="M7" s="6">
        <f>COUNTIF('MPS Plan'!$O$9:$O$108,"Actual entries differ from plan")</f>
        <v/>
      </c>
      <c r="N7" s="7" t="n"/>
    </row>
    <row r="8">
      <c r="A8" s="7" t="n"/>
      <c r="B8" s="7" t="n"/>
      <c r="D8" s="7" t="n"/>
      <c r="E8" s="7" t="n"/>
      <c r="G8" s="7" t="n"/>
      <c r="H8" s="7" t="n"/>
      <c r="J8" s="7" t="n"/>
      <c r="K8" s="7" t="n"/>
      <c r="M8" s="7" t="n"/>
      <c r="N8" s="7" t="n"/>
    </row>
    <row r="9"/>
    <row r="10" ht="23" customHeight="1">
      <c r="A10" s="8" t="inlineStr">
        <is>
          <t>Dated Action Plan — First 8 Scheduled Lines</t>
        </is>
      </c>
      <c r="B10" s="8" t="n"/>
      <c r="C10" s="8" t="n"/>
      <c r="D10" s="8" t="n"/>
      <c r="E10" s="8" t="n"/>
      <c r="F10" s="8" t="n"/>
      <c r="G10" s="8" t="n"/>
      <c r="I10" s="8" t="inlineStr">
        <is>
          <t>Open Exception List — First 8</t>
        </is>
      </c>
      <c r="J10" s="8" t="n"/>
      <c r="K10" s="8" t="n"/>
      <c r="L10" s="8" t="n"/>
      <c r="M10" s="8" t="n"/>
      <c r="N10" s="8" t="n"/>
    </row>
    <row r="11" ht="36" customHeight="1">
      <c r="A11" s="3" t="inlineStr">
        <is>
          <t>Action Date</t>
        </is>
      </c>
      <c r="B11" s="3" t="inlineStr">
        <is>
          <t>Finished Products Identifier</t>
        </is>
      </c>
      <c r="C11" s="3" t="inlineStr">
        <is>
          <t>Work Order or Run ID</t>
        </is>
      </c>
      <c r="D11" s="3" t="inlineStr">
        <is>
          <t>Owner or Responsible Role</t>
        </is>
      </c>
      <c r="E11" s="3" t="inlineStr">
        <is>
          <t>Required Date</t>
        </is>
      </c>
      <c r="F11" s="3" t="inlineStr">
        <is>
          <t>Status</t>
        </is>
      </c>
      <c r="G11" s="3" t="inlineStr">
        <is>
          <t>Action or Exception Note</t>
        </is>
      </c>
      <c r="I11" s="3" t="inlineStr">
        <is>
          <t>Action Date</t>
        </is>
      </c>
      <c r="J11" s="3" t="inlineStr">
        <is>
          <t>Finished Products Identifier</t>
        </is>
      </c>
      <c r="K11" s="3" t="inlineStr">
        <is>
          <t>Work Order or Run ID</t>
        </is>
      </c>
      <c r="L11" s="3" t="inlineStr">
        <is>
          <t>Owner or Responsible Role</t>
        </is>
      </c>
      <c r="M11" s="3" t="inlineStr">
        <is>
          <t>Required Date</t>
        </is>
      </c>
      <c r="N11" s="3" t="inlineStr">
        <is>
          <t>Exception Detail</t>
        </is>
      </c>
    </row>
    <row r="12" ht="28" customHeight="1">
      <c r="A12" s="9">
        <f>IFERROR('Action Plan'!$C$9,"")</f>
        <v/>
      </c>
      <c r="B12" s="10">
        <f>IFERROR('Action Plan'!$D$9,"")</f>
        <v/>
      </c>
      <c r="C12" s="10">
        <f>IFERROR('Action Plan'!$E$9,"")</f>
        <v/>
      </c>
      <c r="D12" s="10">
        <f>IFERROR('Action Plan'!$F$9,"")</f>
        <v/>
      </c>
      <c r="E12" s="9">
        <f>IFERROR('Action Plan'!$G$9,"")</f>
        <v/>
      </c>
      <c r="F12" s="10">
        <f>IFERROR('Action Plan'!$H$9,"")</f>
        <v/>
      </c>
      <c r="G12" s="10">
        <f>IFERROR('Action Plan'!$T$9,"")</f>
        <v/>
      </c>
      <c r="I12" s="9">
        <f>IFERROR('Action Plan'!$X$9,"")</f>
        <v/>
      </c>
      <c r="J12" s="10">
        <f>IFERROR('Action Plan'!$Y$9,"")</f>
        <v/>
      </c>
      <c r="K12" s="10">
        <f>IFERROR('Action Plan'!$Z$9,"")</f>
        <v/>
      </c>
      <c r="L12" s="10">
        <f>IFERROR('Action Plan'!$AA$9,"")</f>
        <v/>
      </c>
      <c r="M12" s="9">
        <f>IFERROR('Action Plan'!$AB$9,"")</f>
        <v/>
      </c>
      <c r="N12" s="10">
        <f>IFERROR('Action Plan'!$AC$9,"")</f>
        <v/>
      </c>
    </row>
    <row r="13" ht="28" customHeight="1">
      <c r="A13" s="9">
        <f>IFERROR('Action Plan'!$C$10,"")</f>
        <v/>
      </c>
      <c r="B13" s="10">
        <f>IFERROR('Action Plan'!$D$10,"")</f>
        <v/>
      </c>
      <c r="C13" s="10">
        <f>IFERROR('Action Plan'!$E$10,"")</f>
        <v/>
      </c>
      <c r="D13" s="10">
        <f>IFERROR('Action Plan'!$F$10,"")</f>
        <v/>
      </c>
      <c r="E13" s="9">
        <f>IFERROR('Action Plan'!$G$10,"")</f>
        <v/>
      </c>
      <c r="F13" s="10">
        <f>IFERROR('Action Plan'!$H$10,"")</f>
        <v/>
      </c>
      <c r="G13" s="10">
        <f>IFERROR('Action Plan'!$T$10,"")</f>
        <v/>
      </c>
      <c r="I13" s="9">
        <f>IFERROR('Action Plan'!$X$10,"")</f>
        <v/>
      </c>
      <c r="J13" s="10">
        <f>IFERROR('Action Plan'!$Y$10,"")</f>
        <v/>
      </c>
      <c r="K13" s="10">
        <f>IFERROR('Action Plan'!$Z$10,"")</f>
        <v/>
      </c>
      <c r="L13" s="10">
        <f>IFERROR('Action Plan'!$AA$10,"")</f>
        <v/>
      </c>
      <c r="M13" s="9">
        <f>IFERROR('Action Plan'!$AB$10,"")</f>
        <v/>
      </c>
      <c r="N13" s="10">
        <f>IFERROR('Action Plan'!$AC$10,"")</f>
        <v/>
      </c>
    </row>
    <row r="14" ht="28" customHeight="1">
      <c r="A14" s="9">
        <f>IFERROR('Action Plan'!$C$11,"")</f>
        <v/>
      </c>
      <c r="B14" s="10">
        <f>IFERROR('Action Plan'!$D$11,"")</f>
        <v/>
      </c>
      <c r="C14" s="10">
        <f>IFERROR('Action Plan'!$E$11,"")</f>
        <v/>
      </c>
      <c r="D14" s="10">
        <f>IFERROR('Action Plan'!$F$11,"")</f>
        <v/>
      </c>
      <c r="E14" s="9">
        <f>IFERROR('Action Plan'!$G$11,"")</f>
        <v/>
      </c>
      <c r="F14" s="10">
        <f>IFERROR('Action Plan'!$H$11,"")</f>
        <v/>
      </c>
      <c r="G14" s="10">
        <f>IFERROR('Action Plan'!$T$11,"")</f>
        <v/>
      </c>
      <c r="I14" s="9">
        <f>IFERROR('Action Plan'!$X$11,"")</f>
        <v/>
      </c>
      <c r="J14" s="10">
        <f>IFERROR('Action Plan'!$Y$11,"")</f>
        <v/>
      </c>
      <c r="K14" s="10">
        <f>IFERROR('Action Plan'!$Z$11,"")</f>
        <v/>
      </c>
      <c r="L14" s="10">
        <f>IFERROR('Action Plan'!$AA$11,"")</f>
        <v/>
      </c>
      <c r="M14" s="9">
        <f>IFERROR('Action Plan'!$AB$11,"")</f>
        <v/>
      </c>
      <c r="N14" s="10">
        <f>IFERROR('Action Plan'!$AC$11,"")</f>
        <v/>
      </c>
    </row>
    <row r="15" ht="28" customHeight="1">
      <c r="A15" s="9">
        <f>IFERROR('Action Plan'!$C$12,"")</f>
        <v/>
      </c>
      <c r="B15" s="10">
        <f>IFERROR('Action Plan'!$D$12,"")</f>
        <v/>
      </c>
      <c r="C15" s="10">
        <f>IFERROR('Action Plan'!$E$12,"")</f>
        <v/>
      </c>
      <c r="D15" s="10">
        <f>IFERROR('Action Plan'!$F$12,"")</f>
        <v/>
      </c>
      <c r="E15" s="9">
        <f>IFERROR('Action Plan'!$G$12,"")</f>
        <v/>
      </c>
      <c r="F15" s="10">
        <f>IFERROR('Action Plan'!$H$12,"")</f>
        <v/>
      </c>
      <c r="G15" s="10">
        <f>IFERROR('Action Plan'!$T$12,"")</f>
        <v/>
      </c>
      <c r="I15" s="9">
        <f>IFERROR('Action Plan'!$X$12,"")</f>
        <v/>
      </c>
      <c r="J15" s="10">
        <f>IFERROR('Action Plan'!$Y$12,"")</f>
        <v/>
      </c>
      <c r="K15" s="10">
        <f>IFERROR('Action Plan'!$Z$12,"")</f>
        <v/>
      </c>
      <c r="L15" s="10">
        <f>IFERROR('Action Plan'!$AA$12,"")</f>
        <v/>
      </c>
      <c r="M15" s="9">
        <f>IFERROR('Action Plan'!$AB$12,"")</f>
        <v/>
      </c>
      <c r="N15" s="10">
        <f>IFERROR('Action Plan'!$AC$12,"")</f>
        <v/>
      </c>
    </row>
    <row r="16" ht="28" customHeight="1">
      <c r="A16" s="9">
        <f>IFERROR('Action Plan'!$C$13,"")</f>
        <v/>
      </c>
      <c r="B16" s="10">
        <f>IFERROR('Action Plan'!$D$13,"")</f>
        <v/>
      </c>
      <c r="C16" s="10">
        <f>IFERROR('Action Plan'!$E$13,"")</f>
        <v/>
      </c>
      <c r="D16" s="10">
        <f>IFERROR('Action Plan'!$F$13,"")</f>
        <v/>
      </c>
      <c r="E16" s="9">
        <f>IFERROR('Action Plan'!$G$13,"")</f>
        <v/>
      </c>
      <c r="F16" s="10">
        <f>IFERROR('Action Plan'!$H$13,"")</f>
        <v/>
      </c>
      <c r="G16" s="10">
        <f>IFERROR('Action Plan'!$T$13,"")</f>
        <v/>
      </c>
      <c r="I16" s="9">
        <f>IFERROR('Action Plan'!$X$13,"")</f>
        <v/>
      </c>
      <c r="J16" s="10">
        <f>IFERROR('Action Plan'!$Y$13,"")</f>
        <v/>
      </c>
      <c r="K16" s="10">
        <f>IFERROR('Action Plan'!$Z$13,"")</f>
        <v/>
      </c>
      <c r="L16" s="10">
        <f>IFERROR('Action Plan'!$AA$13,"")</f>
        <v/>
      </c>
      <c r="M16" s="9">
        <f>IFERROR('Action Plan'!$AB$13,"")</f>
        <v/>
      </c>
      <c r="N16" s="10">
        <f>IFERROR('Action Plan'!$AC$13,"")</f>
        <v/>
      </c>
    </row>
    <row r="17" ht="28" customHeight="1">
      <c r="A17" s="9">
        <f>IFERROR('Action Plan'!$C$14,"")</f>
        <v/>
      </c>
      <c r="B17" s="10">
        <f>IFERROR('Action Plan'!$D$14,"")</f>
        <v/>
      </c>
      <c r="C17" s="10">
        <f>IFERROR('Action Plan'!$E$14,"")</f>
        <v/>
      </c>
      <c r="D17" s="10">
        <f>IFERROR('Action Plan'!$F$14,"")</f>
        <v/>
      </c>
      <c r="E17" s="9">
        <f>IFERROR('Action Plan'!$G$14,"")</f>
        <v/>
      </c>
      <c r="F17" s="10">
        <f>IFERROR('Action Plan'!$H$14,"")</f>
        <v/>
      </c>
      <c r="G17" s="10">
        <f>IFERROR('Action Plan'!$T$14,"")</f>
        <v/>
      </c>
      <c r="I17" s="9">
        <f>IFERROR('Action Plan'!$X$14,"")</f>
        <v/>
      </c>
      <c r="J17" s="10">
        <f>IFERROR('Action Plan'!$Y$14,"")</f>
        <v/>
      </c>
      <c r="K17" s="10">
        <f>IFERROR('Action Plan'!$Z$14,"")</f>
        <v/>
      </c>
      <c r="L17" s="10">
        <f>IFERROR('Action Plan'!$AA$14,"")</f>
        <v/>
      </c>
      <c r="M17" s="9">
        <f>IFERROR('Action Plan'!$AB$14,"")</f>
        <v/>
      </c>
      <c r="N17" s="10">
        <f>IFERROR('Action Plan'!$AC$14,"")</f>
        <v/>
      </c>
    </row>
    <row r="18" ht="28" customHeight="1">
      <c r="A18" s="9">
        <f>IFERROR('Action Plan'!$C$15,"")</f>
        <v/>
      </c>
      <c r="B18" s="10">
        <f>IFERROR('Action Plan'!$D$15,"")</f>
        <v/>
      </c>
      <c r="C18" s="10">
        <f>IFERROR('Action Plan'!$E$15,"")</f>
        <v/>
      </c>
      <c r="D18" s="10">
        <f>IFERROR('Action Plan'!$F$15,"")</f>
        <v/>
      </c>
      <c r="E18" s="9">
        <f>IFERROR('Action Plan'!$G$15,"")</f>
        <v/>
      </c>
      <c r="F18" s="10">
        <f>IFERROR('Action Plan'!$H$15,"")</f>
        <v/>
      </c>
      <c r="G18" s="10">
        <f>IFERROR('Action Plan'!$T$15,"")</f>
        <v/>
      </c>
      <c r="I18" s="9">
        <f>IFERROR('Action Plan'!$X$15,"")</f>
        <v/>
      </c>
      <c r="J18" s="10">
        <f>IFERROR('Action Plan'!$Y$15,"")</f>
        <v/>
      </c>
      <c r="K18" s="10">
        <f>IFERROR('Action Plan'!$Z$15,"")</f>
        <v/>
      </c>
      <c r="L18" s="10">
        <f>IFERROR('Action Plan'!$AA$15,"")</f>
        <v/>
      </c>
      <c r="M18" s="9">
        <f>IFERROR('Action Plan'!$AB$15,"")</f>
        <v/>
      </c>
      <c r="N18" s="10">
        <f>IFERROR('Action Plan'!$AC$15,"")</f>
        <v/>
      </c>
    </row>
    <row r="19" ht="28" customHeight="1">
      <c r="A19" s="9">
        <f>IFERROR('Action Plan'!$C$16,"")</f>
        <v/>
      </c>
      <c r="B19" s="10">
        <f>IFERROR('Action Plan'!$D$16,"")</f>
        <v/>
      </c>
      <c r="C19" s="10">
        <f>IFERROR('Action Plan'!$E$16,"")</f>
        <v/>
      </c>
      <c r="D19" s="10">
        <f>IFERROR('Action Plan'!$F$16,"")</f>
        <v/>
      </c>
      <c r="E19" s="9">
        <f>IFERROR('Action Plan'!$G$16,"")</f>
        <v/>
      </c>
      <c r="F19" s="10">
        <f>IFERROR('Action Plan'!$H$16,"")</f>
        <v/>
      </c>
      <c r="G19" s="10">
        <f>IFERROR('Action Plan'!$T$16,"")</f>
        <v/>
      </c>
      <c r="I19" s="9">
        <f>IFERROR('Action Plan'!$X$16,"")</f>
        <v/>
      </c>
      <c r="J19" s="10">
        <f>IFERROR('Action Plan'!$Y$16,"")</f>
        <v/>
      </c>
      <c r="K19" s="10">
        <f>IFERROR('Action Plan'!$Z$16,"")</f>
        <v/>
      </c>
      <c r="L19" s="10">
        <f>IFERROR('Action Plan'!$AA$16,"")</f>
        <v/>
      </c>
      <c r="M19" s="9">
        <f>IFERROR('Action Plan'!$AB$16,"")</f>
        <v/>
      </c>
      <c r="N19" s="10">
        <f>IFERROR('Action Plan'!$AC$16,"")</f>
        <v/>
      </c>
    </row>
    <row r="20">
      <c r="A20">
        <f>""</f>
        <v/>
      </c>
      <c r="B20">
        <f>""</f>
        <v/>
      </c>
      <c r="C20">
        <f>""</f>
        <v/>
      </c>
      <c r="D20">
        <f>""</f>
        <v/>
      </c>
      <c r="E20">
        <f>""</f>
        <v/>
      </c>
      <c r="F20">
        <f>""</f>
        <v/>
      </c>
      <c r="G20">
        <f>""</f>
        <v/>
      </c>
      <c r="I20">
        <f>""</f>
        <v/>
      </c>
      <c r="J20">
        <f>""</f>
        <v/>
      </c>
      <c r="K20">
        <f>""</f>
        <v/>
      </c>
      <c r="L20">
        <f>""</f>
        <v/>
      </c>
      <c r="M20">
        <f>""</f>
        <v/>
      </c>
      <c r="N20">
        <f>""</f>
        <v/>
      </c>
    </row>
    <row r="21">
      <c r="A21">
        <f>""</f>
        <v/>
      </c>
      <c r="B21">
        <f>""</f>
        <v/>
      </c>
      <c r="C21">
        <f>""</f>
        <v/>
      </c>
      <c r="D21">
        <f>""</f>
        <v/>
      </c>
      <c r="E21">
        <f>""</f>
        <v/>
      </c>
      <c r="F21">
        <f>""</f>
        <v/>
      </c>
      <c r="G21">
        <f>""</f>
        <v/>
      </c>
      <c r="I21">
        <f>""</f>
        <v/>
      </c>
      <c r="J21">
        <f>""</f>
        <v/>
      </c>
      <c r="K21">
        <f>""</f>
        <v/>
      </c>
      <c r="L21">
        <f>""</f>
        <v/>
      </c>
      <c r="M21">
        <f>""</f>
        <v/>
      </c>
      <c r="N21">
        <f>""</f>
        <v/>
      </c>
    </row>
    <row r="22" ht="34" customHeight="1">
      <c r="A22" s="2" t="inlineStr">
        <is>
          <t>Outputs include a dated action plan, execution register, and open exception list for exceptions requiring rescheduling. This workbook supports finished-product master production scheduling only.</t>
        </is>
      </c>
      <c r="B22" s="2">
        <f>""</f>
        <v/>
      </c>
      <c r="C22" s="2">
        <f>""</f>
        <v/>
      </c>
      <c r="D22" s="2">
        <f>""</f>
        <v/>
      </c>
      <c r="E22" s="2">
        <f>""</f>
        <v/>
      </c>
      <c r="F22" s="2">
        <f>""</f>
        <v/>
      </c>
      <c r="G22" s="2">
        <f>""</f>
        <v/>
      </c>
      <c r="H22" s="2" t="n"/>
      <c r="I22" s="2">
        <f>""</f>
        <v/>
      </c>
      <c r="J22" s="2">
        <f>""</f>
        <v/>
      </c>
      <c r="K22" s="2">
        <f>""</f>
        <v/>
      </c>
      <c r="L22" s="2">
        <f>""</f>
        <v/>
      </c>
      <c r="M22" s="2">
        <f>""</f>
        <v/>
      </c>
      <c r="N22" s="2">
        <f>""</f>
        <v/>
      </c>
    </row>
    <row r="23" ht="28" customHeight="1">
      <c r="A23" s="2" t="inlineStr">
        <is>
          <t>Rows shown from the sample plan are fictional examples for planning demonstration only and are not factory history or actual performance.</t>
        </is>
      </c>
      <c r="B23" s="2">
        <f>""</f>
        <v/>
      </c>
      <c r="C23" s="2">
        <f>""</f>
        <v/>
      </c>
      <c r="D23" s="2">
        <f>""</f>
        <v/>
      </c>
      <c r="E23" s="2">
        <f>""</f>
        <v/>
      </c>
      <c r="F23" s="2">
        <f>""</f>
        <v/>
      </c>
      <c r="G23" s="2">
        <f>""</f>
        <v/>
      </c>
      <c r="H23" s="2" t="n"/>
      <c r="I23" s="2">
        <f>""</f>
        <v/>
      </c>
      <c r="J23" s="2">
        <f>""</f>
        <v/>
      </c>
      <c r="K23" s="2">
        <f>""</f>
        <v/>
      </c>
      <c r="L23" s="2">
        <f>""</f>
        <v/>
      </c>
      <c r="M23" s="2">
        <f>""</f>
        <v/>
      </c>
      <c r="N23" s="2">
        <f>""</f>
        <v/>
      </c>
    </row>
    <row r="24">
      <c r="A24">
        <f>""</f>
        <v/>
      </c>
      <c r="B24">
        <f>""</f>
        <v/>
      </c>
      <c r="C24">
        <f>""</f>
        <v/>
      </c>
      <c r="D24">
        <f>""</f>
        <v/>
      </c>
      <c r="E24">
        <f>""</f>
        <v/>
      </c>
      <c r="F24">
        <f>""</f>
        <v/>
      </c>
      <c r="G24">
        <f>""</f>
        <v/>
      </c>
      <c r="I24">
        <f>""</f>
        <v/>
      </c>
      <c r="J24">
        <f>""</f>
        <v/>
      </c>
      <c r="K24">
        <f>""</f>
        <v/>
      </c>
      <c r="L24">
        <f>""</f>
        <v/>
      </c>
      <c r="M24">
        <f>""</f>
        <v/>
      </c>
      <c r="N24">
        <f>""</f>
        <v/>
      </c>
    </row>
    <row r="25">
      <c r="A25">
        <f>""</f>
        <v/>
      </c>
      <c r="B25">
        <f>""</f>
        <v/>
      </c>
      <c r="C25">
        <f>""</f>
        <v/>
      </c>
      <c r="D25">
        <f>""</f>
        <v/>
      </c>
      <c r="E25">
        <f>""</f>
        <v/>
      </c>
      <c r="F25">
        <f>""</f>
        <v/>
      </c>
      <c r="G25">
        <f>""</f>
        <v/>
      </c>
      <c r="I25">
        <f>""</f>
        <v/>
      </c>
      <c r="J25">
        <f>""</f>
        <v/>
      </c>
      <c r="K25">
        <f>""</f>
        <v/>
      </c>
      <c r="L25">
        <f>""</f>
        <v/>
      </c>
      <c r="M25">
        <f>""</f>
        <v/>
      </c>
      <c r="N25">
        <f>""</f>
        <v/>
      </c>
    </row>
    <row r="26">
      <c r="A26">
        <f>""</f>
        <v/>
      </c>
      <c r="B26">
        <f>""</f>
        <v/>
      </c>
      <c r="C26">
        <f>""</f>
        <v/>
      </c>
      <c r="D26">
        <f>""</f>
        <v/>
      </c>
      <c r="E26">
        <f>""</f>
        <v/>
      </c>
      <c r="F26">
        <f>""</f>
        <v/>
      </c>
      <c r="G26">
        <f>""</f>
        <v/>
      </c>
      <c r="I26">
        <f>""</f>
        <v/>
      </c>
      <c r="J26">
        <f>""</f>
        <v/>
      </c>
      <c r="K26">
        <f>""</f>
        <v/>
      </c>
      <c r="L26">
        <f>""</f>
        <v/>
      </c>
      <c r="M26">
        <f>""</f>
        <v/>
      </c>
      <c r="N26">
        <f>""</f>
        <v/>
      </c>
    </row>
    <row r="27">
      <c r="A27">
        <f>""</f>
        <v/>
      </c>
      <c r="B27">
        <f>""</f>
        <v/>
      </c>
      <c r="C27">
        <f>""</f>
        <v/>
      </c>
      <c r="D27">
        <f>""</f>
        <v/>
      </c>
      <c r="E27">
        <f>""</f>
        <v/>
      </c>
      <c r="F27">
        <f>""</f>
        <v/>
      </c>
      <c r="G27">
        <f>""</f>
        <v/>
      </c>
      <c r="I27">
        <f>""</f>
        <v/>
      </c>
      <c r="J27">
        <f>""</f>
        <v/>
      </c>
      <c r="K27">
        <f>""</f>
        <v/>
      </c>
      <c r="L27">
        <f>""</f>
        <v/>
      </c>
      <c r="M27">
        <f>""</f>
        <v/>
      </c>
      <c r="N27">
        <f>""</f>
        <v/>
      </c>
    </row>
    <row r="28">
      <c r="A28">
        <f>""</f>
        <v/>
      </c>
      <c r="B28">
        <f>""</f>
        <v/>
      </c>
      <c r="C28">
        <f>""</f>
        <v/>
      </c>
      <c r="D28">
        <f>""</f>
        <v/>
      </c>
      <c r="E28">
        <f>""</f>
        <v/>
      </c>
      <c r="F28">
        <f>""</f>
        <v/>
      </c>
      <c r="G28">
        <f>""</f>
        <v/>
      </c>
      <c r="I28">
        <f>""</f>
        <v/>
      </c>
      <c r="J28">
        <f>""</f>
        <v/>
      </c>
      <c r="K28">
        <f>""</f>
        <v/>
      </c>
      <c r="L28">
        <f>""</f>
        <v/>
      </c>
      <c r="M28">
        <f>""</f>
        <v/>
      </c>
      <c r="N28">
        <f>""</f>
        <v/>
      </c>
    </row>
    <row r="29">
      <c r="A29">
        <f>""</f>
        <v/>
      </c>
      <c r="B29">
        <f>""</f>
        <v/>
      </c>
      <c r="C29">
        <f>""</f>
        <v/>
      </c>
      <c r="D29">
        <f>""</f>
        <v/>
      </c>
      <c r="E29">
        <f>""</f>
        <v/>
      </c>
      <c r="F29">
        <f>""</f>
        <v/>
      </c>
      <c r="G29">
        <f>""</f>
        <v/>
      </c>
      <c r="I29">
        <f>""</f>
        <v/>
      </c>
      <c r="J29">
        <f>""</f>
        <v/>
      </c>
      <c r="K29">
        <f>""</f>
        <v/>
      </c>
      <c r="L29">
        <f>""</f>
        <v/>
      </c>
      <c r="M29">
        <f>""</f>
        <v/>
      </c>
      <c r="N29">
        <f>""</f>
        <v/>
      </c>
    </row>
    <row r="30">
      <c r="A30">
        <f>""</f>
        <v/>
      </c>
      <c r="B30">
        <f>""</f>
        <v/>
      </c>
      <c r="C30">
        <f>""</f>
        <v/>
      </c>
      <c r="D30">
        <f>""</f>
        <v/>
      </c>
      <c r="E30">
        <f>""</f>
        <v/>
      </c>
      <c r="F30">
        <f>""</f>
        <v/>
      </c>
      <c r="G30">
        <f>""</f>
        <v/>
      </c>
      <c r="I30">
        <f>""</f>
        <v/>
      </c>
      <c r="J30">
        <f>""</f>
        <v/>
      </c>
      <c r="K30">
        <f>""</f>
        <v/>
      </c>
      <c r="L30">
        <f>""</f>
        <v/>
      </c>
      <c r="M30">
        <f>""</f>
        <v/>
      </c>
      <c r="N30">
        <f>""</f>
        <v/>
      </c>
    </row>
    <row r="31">
      <c r="A31">
        <f>""</f>
        <v/>
      </c>
      <c r="B31">
        <f>""</f>
        <v/>
      </c>
      <c r="C31">
        <f>""</f>
        <v/>
      </c>
      <c r="D31">
        <f>""</f>
        <v/>
      </c>
      <c r="E31">
        <f>""</f>
        <v/>
      </c>
      <c r="F31">
        <f>""</f>
        <v/>
      </c>
      <c r="G31">
        <f>""</f>
        <v/>
      </c>
      <c r="I31">
        <f>""</f>
        <v/>
      </c>
      <c r="J31">
        <f>""</f>
        <v/>
      </c>
      <c r="K31">
        <f>""</f>
        <v/>
      </c>
      <c r="L31">
        <f>""</f>
        <v/>
      </c>
      <c r="M31">
        <f>""</f>
        <v/>
      </c>
      <c r="N31">
        <f>""</f>
        <v/>
      </c>
    </row>
    <row r="32">
      <c r="A32">
        <f>""</f>
        <v/>
      </c>
      <c r="B32">
        <f>""</f>
        <v/>
      </c>
      <c r="C32">
        <f>""</f>
        <v/>
      </c>
      <c r="D32">
        <f>""</f>
        <v/>
      </c>
      <c r="E32">
        <f>""</f>
        <v/>
      </c>
      <c r="F32">
        <f>""</f>
        <v/>
      </c>
      <c r="G32">
        <f>""</f>
        <v/>
      </c>
      <c r="I32">
        <f>""</f>
        <v/>
      </c>
      <c r="J32">
        <f>""</f>
        <v/>
      </c>
      <c r="K32">
        <f>""</f>
        <v/>
      </c>
      <c r="L32">
        <f>""</f>
        <v/>
      </c>
      <c r="M32">
        <f>""</f>
        <v/>
      </c>
      <c r="N32">
        <f>""</f>
        <v/>
      </c>
    </row>
    <row r="33">
      <c r="A33">
        <f>""</f>
        <v/>
      </c>
      <c r="B33">
        <f>""</f>
        <v/>
      </c>
      <c r="C33">
        <f>""</f>
        <v/>
      </c>
      <c r="D33">
        <f>""</f>
        <v/>
      </c>
      <c r="E33">
        <f>""</f>
        <v/>
      </c>
      <c r="F33">
        <f>""</f>
        <v/>
      </c>
      <c r="G33">
        <f>""</f>
        <v/>
      </c>
      <c r="I33">
        <f>""</f>
        <v/>
      </c>
      <c r="J33">
        <f>""</f>
        <v/>
      </c>
      <c r="K33">
        <f>""</f>
        <v/>
      </c>
      <c r="L33">
        <f>""</f>
        <v/>
      </c>
      <c r="M33">
        <f>""</f>
        <v/>
      </c>
      <c r="N33">
        <f>""</f>
        <v/>
      </c>
    </row>
    <row r="34">
      <c r="A34">
        <f>""</f>
        <v/>
      </c>
      <c r="B34">
        <f>""</f>
        <v/>
      </c>
      <c r="C34">
        <f>""</f>
        <v/>
      </c>
      <c r="D34">
        <f>""</f>
        <v/>
      </c>
      <c r="E34">
        <f>""</f>
        <v/>
      </c>
      <c r="F34">
        <f>""</f>
        <v/>
      </c>
      <c r="G34">
        <f>""</f>
        <v/>
      </c>
      <c r="I34">
        <f>""</f>
        <v/>
      </c>
      <c r="J34">
        <f>""</f>
        <v/>
      </c>
      <c r="K34">
        <f>""</f>
        <v/>
      </c>
      <c r="L34">
        <f>""</f>
        <v/>
      </c>
      <c r="M34">
        <f>""</f>
        <v/>
      </c>
      <c r="N34">
        <f>""</f>
        <v/>
      </c>
    </row>
    <row r="35">
      <c r="A35">
        <f>""</f>
        <v/>
      </c>
      <c r="B35">
        <f>""</f>
        <v/>
      </c>
      <c r="C35">
        <f>""</f>
        <v/>
      </c>
      <c r="D35">
        <f>""</f>
        <v/>
      </c>
      <c r="E35">
        <f>""</f>
        <v/>
      </c>
      <c r="F35">
        <f>""</f>
        <v/>
      </c>
      <c r="G35">
        <f>""</f>
        <v/>
      </c>
      <c r="I35">
        <f>""</f>
        <v/>
      </c>
      <c r="J35">
        <f>""</f>
        <v/>
      </c>
      <c r="K35">
        <f>""</f>
        <v/>
      </c>
      <c r="L35">
        <f>""</f>
        <v/>
      </c>
      <c r="M35">
        <f>""</f>
        <v/>
      </c>
      <c r="N35">
        <f>""</f>
        <v/>
      </c>
    </row>
    <row r="36">
      <c r="A36">
        <f>""</f>
        <v/>
      </c>
      <c r="B36">
        <f>""</f>
        <v/>
      </c>
      <c r="C36">
        <f>""</f>
        <v/>
      </c>
      <c r="D36">
        <f>""</f>
        <v/>
      </c>
      <c r="E36">
        <f>""</f>
        <v/>
      </c>
      <c r="F36">
        <f>""</f>
        <v/>
      </c>
      <c r="G36">
        <f>""</f>
        <v/>
      </c>
      <c r="I36">
        <f>""</f>
        <v/>
      </c>
      <c r="J36">
        <f>""</f>
        <v/>
      </c>
      <c r="K36">
        <f>""</f>
        <v/>
      </c>
      <c r="L36">
        <f>""</f>
        <v/>
      </c>
      <c r="M36">
        <f>""</f>
        <v/>
      </c>
      <c r="N36">
        <f>""</f>
        <v/>
      </c>
    </row>
    <row r="37">
      <c r="A37">
        <f>""</f>
        <v/>
      </c>
      <c r="B37">
        <f>""</f>
        <v/>
      </c>
      <c r="C37">
        <f>""</f>
        <v/>
      </c>
      <c r="D37">
        <f>""</f>
        <v/>
      </c>
      <c r="E37">
        <f>""</f>
        <v/>
      </c>
      <c r="F37">
        <f>""</f>
        <v/>
      </c>
      <c r="G37">
        <f>""</f>
        <v/>
      </c>
      <c r="I37">
        <f>""</f>
        <v/>
      </c>
      <c r="J37">
        <f>""</f>
        <v/>
      </c>
      <c r="K37">
        <f>""</f>
        <v/>
      </c>
      <c r="L37">
        <f>""</f>
        <v/>
      </c>
      <c r="M37">
        <f>""</f>
        <v/>
      </c>
      <c r="N37">
        <f>""</f>
        <v/>
      </c>
    </row>
    <row r="38">
      <c r="A38">
        <f>""</f>
        <v/>
      </c>
      <c r="B38">
        <f>""</f>
        <v/>
      </c>
      <c r="C38">
        <f>""</f>
        <v/>
      </c>
      <c r="D38">
        <f>""</f>
        <v/>
      </c>
      <c r="E38">
        <f>""</f>
        <v/>
      </c>
      <c r="F38">
        <f>""</f>
        <v/>
      </c>
      <c r="G38">
        <f>""</f>
        <v/>
      </c>
      <c r="I38">
        <f>""</f>
        <v/>
      </c>
      <c r="J38">
        <f>""</f>
        <v/>
      </c>
      <c r="K38">
        <f>""</f>
        <v/>
      </c>
      <c r="L38">
        <f>""</f>
        <v/>
      </c>
      <c r="M38">
        <f>""</f>
        <v/>
      </c>
      <c r="N38">
        <f>""</f>
        <v/>
      </c>
    </row>
    <row r="39">
      <c r="A39">
        <f>""</f>
        <v/>
      </c>
      <c r="B39">
        <f>""</f>
        <v/>
      </c>
      <c r="C39">
        <f>""</f>
        <v/>
      </c>
      <c r="D39">
        <f>""</f>
        <v/>
      </c>
      <c r="E39">
        <f>""</f>
        <v/>
      </c>
      <c r="F39">
        <f>""</f>
        <v/>
      </c>
      <c r="G39">
        <f>""</f>
        <v/>
      </c>
      <c r="I39">
        <f>""</f>
        <v/>
      </c>
      <c r="J39">
        <f>""</f>
        <v/>
      </c>
      <c r="K39">
        <f>""</f>
        <v/>
      </c>
      <c r="L39">
        <f>""</f>
        <v/>
      </c>
      <c r="M39">
        <f>""</f>
        <v/>
      </c>
      <c r="N39">
        <f>""</f>
        <v/>
      </c>
    </row>
    <row r="40">
      <c r="A40">
        <f>""</f>
        <v/>
      </c>
      <c r="B40">
        <f>""</f>
        <v/>
      </c>
      <c r="C40">
        <f>""</f>
        <v/>
      </c>
      <c r="D40">
        <f>""</f>
        <v/>
      </c>
      <c r="E40">
        <f>""</f>
        <v/>
      </c>
      <c r="F40">
        <f>""</f>
        <v/>
      </c>
      <c r="G40">
        <f>""</f>
        <v/>
      </c>
      <c r="I40">
        <f>""</f>
        <v/>
      </c>
      <c r="J40">
        <f>""</f>
        <v/>
      </c>
      <c r="K40">
        <f>""</f>
        <v/>
      </c>
      <c r="L40">
        <f>""</f>
        <v/>
      </c>
      <c r="M40">
        <f>""</f>
        <v/>
      </c>
      <c r="N40">
        <f>""</f>
        <v/>
      </c>
    </row>
    <row r="41">
      <c r="A41">
        <f>""</f>
        <v/>
      </c>
      <c r="B41">
        <f>""</f>
        <v/>
      </c>
      <c r="C41">
        <f>""</f>
        <v/>
      </c>
      <c r="D41">
        <f>""</f>
        <v/>
      </c>
      <c r="E41">
        <f>""</f>
        <v/>
      </c>
      <c r="F41">
        <f>""</f>
        <v/>
      </c>
      <c r="G41">
        <f>""</f>
        <v/>
      </c>
      <c r="I41">
        <f>""</f>
        <v/>
      </c>
      <c r="J41">
        <f>""</f>
        <v/>
      </c>
      <c r="K41">
        <f>""</f>
        <v/>
      </c>
      <c r="L41">
        <f>""</f>
        <v/>
      </c>
      <c r="M41">
        <f>""</f>
        <v/>
      </c>
      <c r="N41">
        <f>""</f>
        <v/>
      </c>
    </row>
    <row r="42">
      <c r="A42">
        <f>""</f>
        <v/>
      </c>
      <c r="B42">
        <f>""</f>
        <v/>
      </c>
      <c r="C42">
        <f>""</f>
        <v/>
      </c>
      <c r="D42">
        <f>""</f>
        <v/>
      </c>
      <c r="E42">
        <f>""</f>
        <v/>
      </c>
      <c r="F42">
        <f>""</f>
        <v/>
      </c>
      <c r="G42">
        <f>""</f>
        <v/>
      </c>
      <c r="I42">
        <f>""</f>
        <v/>
      </c>
      <c r="J42">
        <f>""</f>
        <v/>
      </c>
      <c r="K42">
        <f>""</f>
        <v/>
      </c>
      <c r="L42">
        <f>""</f>
        <v/>
      </c>
      <c r="M42">
        <f>""</f>
        <v/>
      </c>
      <c r="N42">
        <f>""</f>
        <v/>
      </c>
    </row>
    <row r="43">
      <c r="A43">
        <f>""</f>
        <v/>
      </c>
      <c r="B43">
        <f>""</f>
        <v/>
      </c>
      <c r="C43">
        <f>""</f>
        <v/>
      </c>
      <c r="D43">
        <f>""</f>
        <v/>
      </c>
      <c r="E43">
        <f>""</f>
        <v/>
      </c>
      <c r="F43">
        <f>""</f>
        <v/>
      </c>
      <c r="G43">
        <f>""</f>
        <v/>
      </c>
      <c r="I43">
        <f>""</f>
        <v/>
      </c>
      <c r="J43">
        <f>""</f>
        <v/>
      </c>
      <c r="K43">
        <f>""</f>
        <v/>
      </c>
      <c r="L43">
        <f>""</f>
        <v/>
      </c>
      <c r="M43">
        <f>""</f>
        <v/>
      </c>
      <c r="N43">
        <f>""</f>
        <v/>
      </c>
    </row>
    <row r="44">
      <c r="A44">
        <f>""</f>
        <v/>
      </c>
      <c r="B44">
        <f>""</f>
        <v/>
      </c>
      <c r="C44">
        <f>""</f>
        <v/>
      </c>
      <c r="D44">
        <f>""</f>
        <v/>
      </c>
      <c r="E44">
        <f>""</f>
        <v/>
      </c>
      <c r="F44">
        <f>""</f>
        <v/>
      </c>
      <c r="G44">
        <f>""</f>
        <v/>
      </c>
      <c r="I44">
        <f>""</f>
        <v/>
      </c>
      <c r="J44">
        <f>""</f>
        <v/>
      </c>
      <c r="K44">
        <f>""</f>
        <v/>
      </c>
      <c r="L44">
        <f>""</f>
        <v/>
      </c>
      <c r="M44">
        <f>""</f>
        <v/>
      </c>
      <c r="N44">
        <f>""</f>
        <v/>
      </c>
    </row>
    <row r="45">
      <c r="A45">
        <f>""</f>
        <v/>
      </c>
      <c r="B45">
        <f>""</f>
        <v/>
      </c>
      <c r="C45">
        <f>""</f>
        <v/>
      </c>
      <c r="D45">
        <f>""</f>
        <v/>
      </c>
      <c r="E45">
        <f>""</f>
        <v/>
      </c>
      <c r="F45">
        <f>""</f>
        <v/>
      </c>
      <c r="G45">
        <f>""</f>
        <v/>
      </c>
      <c r="I45">
        <f>""</f>
        <v/>
      </c>
      <c r="J45">
        <f>""</f>
        <v/>
      </c>
      <c r="K45">
        <f>""</f>
        <v/>
      </c>
      <c r="L45">
        <f>""</f>
        <v/>
      </c>
      <c r="M45">
        <f>""</f>
        <v/>
      </c>
      <c r="N45">
        <f>""</f>
        <v/>
      </c>
    </row>
    <row r="46">
      <c r="A46">
        <f>""</f>
        <v/>
      </c>
      <c r="B46">
        <f>""</f>
        <v/>
      </c>
      <c r="C46">
        <f>""</f>
        <v/>
      </c>
      <c r="D46">
        <f>""</f>
        <v/>
      </c>
      <c r="E46">
        <f>""</f>
        <v/>
      </c>
      <c r="F46">
        <f>""</f>
        <v/>
      </c>
      <c r="G46">
        <f>""</f>
        <v/>
      </c>
      <c r="I46">
        <f>""</f>
        <v/>
      </c>
      <c r="J46">
        <f>""</f>
        <v/>
      </c>
      <c r="K46">
        <f>""</f>
        <v/>
      </c>
      <c r="L46">
        <f>""</f>
        <v/>
      </c>
      <c r="M46">
        <f>""</f>
        <v/>
      </c>
      <c r="N46">
        <f>""</f>
        <v/>
      </c>
    </row>
    <row r="47">
      <c r="A47">
        <f>""</f>
        <v/>
      </c>
      <c r="B47">
        <f>""</f>
        <v/>
      </c>
      <c r="C47">
        <f>""</f>
        <v/>
      </c>
      <c r="D47">
        <f>""</f>
        <v/>
      </c>
      <c r="E47">
        <f>""</f>
        <v/>
      </c>
      <c r="F47">
        <f>""</f>
        <v/>
      </c>
      <c r="G47">
        <f>""</f>
        <v/>
      </c>
      <c r="I47">
        <f>""</f>
        <v/>
      </c>
      <c r="J47">
        <f>""</f>
        <v/>
      </c>
      <c r="K47">
        <f>""</f>
        <v/>
      </c>
      <c r="L47">
        <f>""</f>
        <v/>
      </c>
      <c r="M47">
        <f>""</f>
        <v/>
      </c>
      <c r="N47">
        <f>""</f>
        <v/>
      </c>
    </row>
    <row r="48">
      <c r="A48">
        <f>""</f>
        <v/>
      </c>
      <c r="B48">
        <f>""</f>
        <v/>
      </c>
      <c r="C48">
        <f>""</f>
        <v/>
      </c>
      <c r="D48">
        <f>""</f>
        <v/>
      </c>
      <c r="E48">
        <f>""</f>
        <v/>
      </c>
      <c r="F48">
        <f>""</f>
        <v/>
      </c>
      <c r="G48">
        <f>""</f>
        <v/>
      </c>
      <c r="I48">
        <f>""</f>
        <v/>
      </c>
      <c r="J48">
        <f>""</f>
        <v/>
      </c>
      <c r="K48">
        <f>""</f>
        <v/>
      </c>
      <c r="L48">
        <f>""</f>
        <v/>
      </c>
      <c r="M48">
        <f>""</f>
        <v/>
      </c>
      <c r="N48">
        <f>""</f>
        <v/>
      </c>
    </row>
    <row r="49">
      <c r="A49">
        <f>""</f>
        <v/>
      </c>
      <c r="B49">
        <f>""</f>
        <v/>
      </c>
      <c r="C49">
        <f>""</f>
        <v/>
      </c>
      <c r="D49">
        <f>""</f>
        <v/>
      </c>
      <c r="E49">
        <f>""</f>
        <v/>
      </c>
      <c r="F49">
        <f>""</f>
        <v/>
      </c>
      <c r="G49">
        <f>""</f>
        <v/>
      </c>
      <c r="I49">
        <f>""</f>
        <v/>
      </c>
      <c r="J49">
        <f>""</f>
        <v/>
      </c>
      <c r="K49">
        <f>""</f>
        <v/>
      </c>
      <c r="L49">
        <f>""</f>
        <v/>
      </c>
      <c r="M49">
        <f>""</f>
        <v/>
      </c>
      <c r="N49">
        <f>""</f>
        <v/>
      </c>
    </row>
    <row r="50">
      <c r="A50">
        <f>""</f>
        <v/>
      </c>
      <c r="B50">
        <f>""</f>
        <v/>
      </c>
      <c r="C50">
        <f>""</f>
        <v/>
      </c>
      <c r="D50">
        <f>""</f>
        <v/>
      </c>
      <c r="E50">
        <f>""</f>
        <v/>
      </c>
      <c r="F50">
        <f>""</f>
        <v/>
      </c>
      <c r="G50">
        <f>""</f>
        <v/>
      </c>
      <c r="I50">
        <f>""</f>
        <v/>
      </c>
      <c r="J50">
        <f>""</f>
        <v/>
      </c>
      <c r="K50">
        <f>""</f>
        <v/>
      </c>
      <c r="L50">
        <f>""</f>
        <v/>
      </c>
      <c r="M50">
        <f>""</f>
        <v/>
      </c>
      <c r="N50">
        <f>""</f>
        <v/>
      </c>
    </row>
    <row r="51">
      <c r="A51">
        <f>""</f>
        <v/>
      </c>
      <c r="B51">
        <f>""</f>
        <v/>
      </c>
      <c r="C51">
        <f>""</f>
        <v/>
      </c>
      <c r="D51">
        <f>""</f>
        <v/>
      </c>
      <c r="E51">
        <f>""</f>
        <v/>
      </c>
      <c r="F51">
        <f>""</f>
        <v/>
      </c>
      <c r="G51">
        <f>""</f>
        <v/>
      </c>
      <c r="I51">
        <f>""</f>
        <v/>
      </c>
      <c r="J51">
        <f>""</f>
        <v/>
      </c>
      <c r="K51">
        <f>""</f>
        <v/>
      </c>
      <c r="L51">
        <f>""</f>
        <v/>
      </c>
      <c r="M51">
        <f>""</f>
        <v/>
      </c>
      <c r="N51">
        <f>""</f>
        <v/>
      </c>
    </row>
    <row r="52">
      <c r="A52">
        <f>""</f>
        <v/>
      </c>
      <c r="B52">
        <f>""</f>
        <v/>
      </c>
      <c r="C52">
        <f>""</f>
        <v/>
      </c>
      <c r="D52">
        <f>""</f>
        <v/>
      </c>
      <c r="E52">
        <f>""</f>
        <v/>
      </c>
      <c r="F52">
        <f>""</f>
        <v/>
      </c>
      <c r="G52">
        <f>""</f>
        <v/>
      </c>
      <c r="I52">
        <f>""</f>
        <v/>
      </c>
      <c r="J52">
        <f>""</f>
        <v/>
      </c>
      <c r="K52">
        <f>""</f>
        <v/>
      </c>
      <c r="L52">
        <f>""</f>
        <v/>
      </c>
      <c r="M52">
        <f>""</f>
        <v/>
      </c>
      <c r="N52">
        <f>""</f>
        <v/>
      </c>
    </row>
    <row r="53">
      <c r="A53">
        <f>""</f>
        <v/>
      </c>
      <c r="B53">
        <f>""</f>
        <v/>
      </c>
      <c r="C53">
        <f>""</f>
        <v/>
      </c>
      <c r="D53">
        <f>""</f>
        <v/>
      </c>
      <c r="E53">
        <f>""</f>
        <v/>
      </c>
      <c r="F53">
        <f>""</f>
        <v/>
      </c>
      <c r="G53">
        <f>""</f>
        <v/>
      </c>
      <c r="I53">
        <f>""</f>
        <v/>
      </c>
      <c r="J53">
        <f>""</f>
        <v/>
      </c>
      <c r="K53">
        <f>""</f>
        <v/>
      </c>
      <c r="L53">
        <f>""</f>
        <v/>
      </c>
      <c r="M53">
        <f>""</f>
        <v/>
      </c>
      <c r="N53">
        <f>""</f>
        <v/>
      </c>
    </row>
    <row r="54">
      <c r="A54">
        <f>""</f>
        <v/>
      </c>
      <c r="B54">
        <f>""</f>
        <v/>
      </c>
      <c r="C54">
        <f>""</f>
        <v/>
      </c>
      <c r="D54">
        <f>""</f>
        <v/>
      </c>
      <c r="E54">
        <f>""</f>
        <v/>
      </c>
      <c r="F54">
        <f>""</f>
        <v/>
      </c>
      <c r="G54">
        <f>""</f>
        <v/>
      </c>
      <c r="I54">
        <f>""</f>
        <v/>
      </c>
      <c r="J54">
        <f>""</f>
        <v/>
      </c>
      <c r="K54">
        <f>""</f>
        <v/>
      </c>
      <c r="L54">
        <f>""</f>
        <v/>
      </c>
      <c r="M54">
        <f>""</f>
        <v/>
      </c>
      <c r="N54">
        <f>""</f>
        <v/>
      </c>
    </row>
    <row r="55">
      <c r="A55">
        <f>""</f>
        <v/>
      </c>
      <c r="B55">
        <f>""</f>
        <v/>
      </c>
      <c r="C55">
        <f>""</f>
        <v/>
      </c>
      <c r="D55">
        <f>""</f>
        <v/>
      </c>
      <c r="E55">
        <f>""</f>
        <v/>
      </c>
      <c r="F55">
        <f>""</f>
        <v/>
      </c>
      <c r="G55">
        <f>""</f>
        <v/>
      </c>
      <c r="I55">
        <f>""</f>
        <v/>
      </c>
      <c r="J55">
        <f>""</f>
        <v/>
      </c>
      <c r="K55">
        <f>""</f>
        <v/>
      </c>
      <c r="L55">
        <f>""</f>
        <v/>
      </c>
      <c r="M55">
        <f>""</f>
        <v/>
      </c>
      <c r="N55">
        <f>""</f>
        <v/>
      </c>
    </row>
    <row r="56">
      <c r="A56">
        <f>""</f>
        <v/>
      </c>
      <c r="B56">
        <f>""</f>
        <v/>
      </c>
      <c r="C56">
        <f>""</f>
        <v/>
      </c>
      <c r="D56">
        <f>""</f>
        <v/>
      </c>
      <c r="E56">
        <f>""</f>
        <v/>
      </c>
      <c r="F56">
        <f>""</f>
        <v/>
      </c>
      <c r="G56">
        <f>""</f>
        <v/>
      </c>
      <c r="I56">
        <f>""</f>
        <v/>
      </c>
      <c r="J56">
        <f>""</f>
        <v/>
      </c>
      <c r="K56">
        <f>""</f>
        <v/>
      </c>
      <c r="L56">
        <f>""</f>
        <v/>
      </c>
      <c r="M56">
        <f>""</f>
        <v/>
      </c>
      <c r="N56">
        <f>""</f>
        <v/>
      </c>
    </row>
    <row r="57">
      <c r="A57">
        <f>""</f>
        <v/>
      </c>
      <c r="B57">
        <f>""</f>
        <v/>
      </c>
      <c r="C57">
        <f>""</f>
        <v/>
      </c>
      <c r="D57">
        <f>""</f>
        <v/>
      </c>
      <c r="E57">
        <f>""</f>
        <v/>
      </c>
      <c r="F57">
        <f>""</f>
        <v/>
      </c>
      <c r="G57">
        <f>""</f>
        <v/>
      </c>
      <c r="I57">
        <f>""</f>
        <v/>
      </c>
      <c r="J57">
        <f>""</f>
        <v/>
      </c>
      <c r="K57">
        <f>""</f>
        <v/>
      </c>
      <c r="L57">
        <f>""</f>
        <v/>
      </c>
      <c r="M57">
        <f>""</f>
        <v/>
      </c>
      <c r="N57">
        <f>""</f>
        <v/>
      </c>
    </row>
    <row r="58">
      <c r="A58">
        <f>""</f>
        <v/>
      </c>
      <c r="B58">
        <f>""</f>
        <v/>
      </c>
      <c r="C58">
        <f>""</f>
        <v/>
      </c>
      <c r="D58">
        <f>""</f>
        <v/>
      </c>
      <c r="E58">
        <f>""</f>
        <v/>
      </c>
      <c r="F58">
        <f>""</f>
        <v/>
      </c>
      <c r="G58">
        <f>""</f>
        <v/>
      </c>
      <c r="I58">
        <f>""</f>
        <v/>
      </c>
      <c r="J58">
        <f>""</f>
        <v/>
      </c>
      <c r="K58">
        <f>""</f>
        <v/>
      </c>
      <c r="L58">
        <f>""</f>
        <v/>
      </c>
      <c r="M58">
        <f>""</f>
        <v/>
      </c>
      <c r="N58">
        <f>""</f>
        <v/>
      </c>
    </row>
    <row r="59">
      <c r="A59">
        <f>""</f>
        <v/>
      </c>
      <c r="B59">
        <f>""</f>
        <v/>
      </c>
      <c r="C59">
        <f>""</f>
        <v/>
      </c>
      <c r="D59">
        <f>""</f>
        <v/>
      </c>
      <c r="E59">
        <f>""</f>
        <v/>
      </c>
      <c r="F59">
        <f>""</f>
        <v/>
      </c>
      <c r="G59">
        <f>""</f>
        <v/>
      </c>
      <c r="I59">
        <f>""</f>
        <v/>
      </c>
      <c r="J59">
        <f>""</f>
        <v/>
      </c>
      <c r="K59">
        <f>""</f>
        <v/>
      </c>
      <c r="L59">
        <f>""</f>
        <v/>
      </c>
      <c r="M59">
        <f>""</f>
        <v/>
      </c>
      <c r="N59">
        <f>""</f>
        <v/>
      </c>
    </row>
    <row r="60">
      <c r="A60">
        <f>""</f>
        <v/>
      </c>
      <c r="B60">
        <f>""</f>
        <v/>
      </c>
      <c r="C60">
        <f>""</f>
        <v/>
      </c>
      <c r="D60">
        <f>""</f>
        <v/>
      </c>
      <c r="E60">
        <f>""</f>
        <v/>
      </c>
      <c r="F60">
        <f>""</f>
        <v/>
      </c>
      <c r="G60">
        <f>""</f>
        <v/>
      </c>
      <c r="I60">
        <f>""</f>
        <v/>
      </c>
      <c r="J60">
        <f>""</f>
        <v/>
      </c>
      <c r="K60">
        <f>""</f>
        <v/>
      </c>
      <c r="L60">
        <f>""</f>
        <v/>
      </c>
      <c r="M60">
        <f>""</f>
        <v/>
      </c>
      <c r="N60">
        <f>""</f>
        <v/>
      </c>
    </row>
    <row r="61">
      <c r="A61">
        <f>""</f>
        <v/>
      </c>
      <c r="B61">
        <f>""</f>
        <v/>
      </c>
      <c r="C61">
        <f>""</f>
        <v/>
      </c>
      <c r="D61">
        <f>""</f>
        <v/>
      </c>
      <c r="E61">
        <f>""</f>
        <v/>
      </c>
      <c r="F61">
        <f>""</f>
        <v/>
      </c>
      <c r="G61">
        <f>""</f>
        <v/>
      </c>
      <c r="I61">
        <f>""</f>
        <v/>
      </c>
      <c r="J61">
        <f>""</f>
        <v/>
      </c>
      <c r="K61">
        <f>""</f>
        <v/>
      </c>
      <c r="L61">
        <f>""</f>
        <v/>
      </c>
      <c r="M61">
        <f>""</f>
        <v/>
      </c>
      <c r="N61">
        <f>""</f>
        <v/>
      </c>
    </row>
    <row r="62">
      <c r="A62">
        <f>""</f>
        <v/>
      </c>
      <c r="B62">
        <f>""</f>
        <v/>
      </c>
      <c r="C62">
        <f>""</f>
        <v/>
      </c>
      <c r="D62">
        <f>""</f>
        <v/>
      </c>
      <c r="E62">
        <f>""</f>
        <v/>
      </c>
      <c r="F62">
        <f>""</f>
        <v/>
      </c>
      <c r="G62">
        <f>""</f>
        <v/>
      </c>
      <c r="I62">
        <f>""</f>
        <v/>
      </c>
      <c r="J62">
        <f>""</f>
        <v/>
      </c>
      <c r="K62">
        <f>""</f>
        <v/>
      </c>
      <c r="L62">
        <f>""</f>
        <v/>
      </c>
      <c r="M62">
        <f>""</f>
        <v/>
      </c>
      <c r="N62">
        <f>""</f>
        <v/>
      </c>
    </row>
    <row r="63">
      <c r="A63">
        <f>""</f>
        <v/>
      </c>
      <c r="B63">
        <f>""</f>
        <v/>
      </c>
      <c r="C63">
        <f>""</f>
        <v/>
      </c>
      <c r="D63">
        <f>""</f>
        <v/>
      </c>
      <c r="E63">
        <f>""</f>
        <v/>
      </c>
      <c r="F63">
        <f>""</f>
        <v/>
      </c>
      <c r="G63">
        <f>""</f>
        <v/>
      </c>
      <c r="I63">
        <f>""</f>
        <v/>
      </c>
      <c r="J63">
        <f>""</f>
        <v/>
      </c>
      <c r="K63">
        <f>""</f>
        <v/>
      </c>
      <c r="L63">
        <f>""</f>
        <v/>
      </c>
      <c r="M63">
        <f>""</f>
        <v/>
      </c>
      <c r="N63">
        <f>""</f>
        <v/>
      </c>
    </row>
    <row r="64">
      <c r="A64">
        <f>""</f>
        <v/>
      </c>
      <c r="B64">
        <f>""</f>
        <v/>
      </c>
      <c r="C64">
        <f>""</f>
        <v/>
      </c>
      <c r="D64">
        <f>""</f>
        <v/>
      </c>
      <c r="E64">
        <f>""</f>
        <v/>
      </c>
      <c r="F64">
        <f>""</f>
        <v/>
      </c>
      <c r="G64">
        <f>""</f>
        <v/>
      </c>
      <c r="I64">
        <f>""</f>
        <v/>
      </c>
      <c r="J64">
        <f>""</f>
        <v/>
      </c>
      <c r="K64">
        <f>""</f>
        <v/>
      </c>
      <c r="L64">
        <f>""</f>
        <v/>
      </c>
      <c r="M64">
        <f>""</f>
        <v/>
      </c>
      <c r="N64">
        <f>""</f>
        <v/>
      </c>
    </row>
    <row r="65">
      <c r="A65">
        <f>""</f>
        <v/>
      </c>
      <c r="B65">
        <f>""</f>
        <v/>
      </c>
      <c r="C65">
        <f>""</f>
        <v/>
      </c>
      <c r="D65">
        <f>""</f>
        <v/>
      </c>
      <c r="E65">
        <f>""</f>
        <v/>
      </c>
      <c r="F65">
        <f>""</f>
        <v/>
      </c>
      <c r="G65">
        <f>""</f>
        <v/>
      </c>
      <c r="I65">
        <f>""</f>
        <v/>
      </c>
      <c r="J65">
        <f>""</f>
        <v/>
      </c>
      <c r="K65">
        <f>""</f>
        <v/>
      </c>
      <c r="L65">
        <f>""</f>
        <v/>
      </c>
      <c r="M65">
        <f>""</f>
        <v/>
      </c>
      <c r="N65">
        <f>""</f>
        <v/>
      </c>
    </row>
    <row r="66">
      <c r="A66">
        <f>""</f>
        <v/>
      </c>
      <c r="B66">
        <f>""</f>
        <v/>
      </c>
      <c r="C66">
        <f>""</f>
        <v/>
      </c>
      <c r="D66">
        <f>""</f>
        <v/>
      </c>
      <c r="E66">
        <f>""</f>
        <v/>
      </c>
      <c r="F66">
        <f>""</f>
        <v/>
      </c>
      <c r="G66">
        <f>""</f>
        <v/>
      </c>
      <c r="I66">
        <f>""</f>
        <v/>
      </c>
      <c r="J66">
        <f>""</f>
        <v/>
      </c>
      <c r="K66">
        <f>""</f>
        <v/>
      </c>
      <c r="L66">
        <f>""</f>
        <v/>
      </c>
      <c r="M66">
        <f>""</f>
        <v/>
      </c>
      <c r="N66">
        <f>""</f>
        <v/>
      </c>
    </row>
    <row r="67">
      <c r="A67">
        <f>""</f>
        <v/>
      </c>
      <c r="B67">
        <f>""</f>
        <v/>
      </c>
      <c r="C67">
        <f>""</f>
        <v/>
      </c>
      <c r="D67">
        <f>""</f>
        <v/>
      </c>
      <c r="E67">
        <f>""</f>
        <v/>
      </c>
      <c r="F67">
        <f>""</f>
        <v/>
      </c>
      <c r="G67">
        <f>""</f>
        <v/>
      </c>
      <c r="I67">
        <f>""</f>
        <v/>
      </c>
      <c r="J67">
        <f>""</f>
        <v/>
      </c>
      <c r="K67">
        <f>""</f>
        <v/>
      </c>
      <c r="L67">
        <f>""</f>
        <v/>
      </c>
      <c r="M67">
        <f>""</f>
        <v/>
      </c>
      <c r="N67">
        <f>""</f>
        <v/>
      </c>
    </row>
    <row r="68">
      <c r="A68">
        <f>""</f>
        <v/>
      </c>
      <c r="B68">
        <f>""</f>
        <v/>
      </c>
      <c r="C68">
        <f>""</f>
        <v/>
      </c>
      <c r="D68">
        <f>""</f>
        <v/>
      </c>
      <c r="E68">
        <f>""</f>
        <v/>
      </c>
      <c r="F68">
        <f>""</f>
        <v/>
      </c>
      <c r="G68">
        <f>""</f>
        <v/>
      </c>
      <c r="I68">
        <f>""</f>
        <v/>
      </c>
      <c r="J68">
        <f>""</f>
        <v/>
      </c>
      <c r="K68">
        <f>""</f>
        <v/>
      </c>
      <c r="L68">
        <f>""</f>
        <v/>
      </c>
      <c r="M68">
        <f>""</f>
        <v/>
      </c>
      <c r="N68">
        <f>""</f>
        <v/>
      </c>
    </row>
    <row r="69">
      <c r="A69">
        <f>""</f>
        <v/>
      </c>
      <c r="B69">
        <f>""</f>
        <v/>
      </c>
      <c r="C69">
        <f>""</f>
        <v/>
      </c>
      <c r="D69">
        <f>""</f>
        <v/>
      </c>
      <c r="E69">
        <f>""</f>
        <v/>
      </c>
      <c r="F69">
        <f>""</f>
        <v/>
      </c>
      <c r="G69">
        <f>""</f>
        <v/>
      </c>
      <c r="I69">
        <f>""</f>
        <v/>
      </c>
      <c r="J69">
        <f>""</f>
        <v/>
      </c>
      <c r="K69">
        <f>""</f>
        <v/>
      </c>
      <c r="L69">
        <f>""</f>
        <v/>
      </c>
      <c r="M69">
        <f>""</f>
        <v/>
      </c>
      <c r="N69">
        <f>""</f>
        <v/>
      </c>
    </row>
    <row r="70">
      <c r="A70">
        <f>""</f>
        <v/>
      </c>
      <c r="B70">
        <f>""</f>
        <v/>
      </c>
      <c r="C70">
        <f>""</f>
        <v/>
      </c>
      <c r="D70">
        <f>""</f>
        <v/>
      </c>
      <c r="E70">
        <f>""</f>
        <v/>
      </c>
      <c r="F70">
        <f>""</f>
        <v/>
      </c>
      <c r="G70">
        <f>""</f>
        <v/>
      </c>
      <c r="I70">
        <f>""</f>
        <v/>
      </c>
      <c r="J70">
        <f>""</f>
        <v/>
      </c>
      <c r="K70">
        <f>""</f>
        <v/>
      </c>
      <c r="L70">
        <f>""</f>
        <v/>
      </c>
      <c r="M70">
        <f>""</f>
        <v/>
      </c>
      <c r="N70">
        <f>""</f>
        <v/>
      </c>
    </row>
    <row r="71">
      <c r="A71">
        <f>""</f>
        <v/>
      </c>
      <c r="B71">
        <f>""</f>
        <v/>
      </c>
      <c r="C71">
        <f>""</f>
        <v/>
      </c>
      <c r="D71">
        <f>""</f>
        <v/>
      </c>
      <c r="E71">
        <f>""</f>
        <v/>
      </c>
      <c r="F71">
        <f>""</f>
        <v/>
      </c>
      <c r="G71">
        <f>""</f>
        <v/>
      </c>
      <c r="I71">
        <f>""</f>
        <v/>
      </c>
      <c r="J71">
        <f>""</f>
        <v/>
      </c>
      <c r="K71">
        <f>""</f>
        <v/>
      </c>
      <c r="L71">
        <f>""</f>
        <v/>
      </c>
      <c r="M71">
        <f>""</f>
        <v/>
      </c>
      <c r="N71">
        <f>""</f>
        <v/>
      </c>
    </row>
    <row r="72">
      <c r="A72">
        <f>""</f>
        <v/>
      </c>
      <c r="B72">
        <f>""</f>
        <v/>
      </c>
      <c r="C72">
        <f>""</f>
        <v/>
      </c>
      <c r="D72">
        <f>""</f>
        <v/>
      </c>
      <c r="E72">
        <f>""</f>
        <v/>
      </c>
      <c r="F72">
        <f>""</f>
        <v/>
      </c>
      <c r="G72">
        <f>""</f>
        <v/>
      </c>
      <c r="I72">
        <f>""</f>
        <v/>
      </c>
      <c r="J72">
        <f>""</f>
        <v/>
      </c>
      <c r="K72">
        <f>""</f>
        <v/>
      </c>
      <c r="L72">
        <f>""</f>
        <v/>
      </c>
      <c r="M72">
        <f>""</f>
        <v/>
      </c>
      <c r="N72">
        <f>""</f>
        <v/>
      </c>
    </row>
    <row r="73">
      <c r="A73">
        <f>""</f>
        <v/>
      </c>
      <c r="B73">
        <f>""</f>
        <v/>
      </c>
      <c r="C73">
        <f>""</f>
        <v/>
      </c>
      <c r="D73">
        <f>""</f>
        <v/>
      </c>
      <c r="E73">
        <f>""</f>
        <v/>
      </c>
      <c r="F73">
        <f>""</f>
        <v/>
      </c>
      <c r="G73">
        <f>""</f>
        <v/>
      </c>
      <c r="I73">
        <f>""</f>
        <v/>
      </c>
      <c r="J73">
        <f>""</f>
        <v/>
      </c>
      <c r="K73">
        <f>""</f>
        <v/>
      </c>
      <c r="L73">
        <f>""</f>
        <v/>
      </c>
      <c r="M73">
        <f>""</f>
        <v/>
      </c>
      <c r="N73">
        <f>""</f>
        <v/>
      </c>
    </row>
    <row r="74">
      <c r="A74">
        <f>""</f>
        <v/>
      </c>
      <c r="B74">
        <f>""</f>
        <v/>
      </c>
      <c r="C74">
        <f>""</f>
        <v/>
      </c>
      <c r="D74">
        <f>""</f>
        <v/>
      </c>
      <c r="E74">
        <f>""</f>
        <v/>
      </c>
      <c r="F74">
        <f>""</f>
        <v/>
      </c>
      <c r="G74">
        <f>""</f>
        <v/>
      </c>
      <c r="I74">
        <f>""</f>
        <v/>
      </c>
      <c r="J74">
        <f>""</f>
        <v/>
      </c>
      <c r="K74">
        <f>""</f>
        <v/>
      </c>
      <c r="L74">
        <f>""</f>
        <v/>
      </c>
      <c r="M74">
        <f>""</f>
        <v/>
      </c>
      <c r="N74">
        <f>""</f>
        <v/>
      </c>
    </row>
    <row r="75">
      <c r="A75">
        <f>""</f>
        <v/>
      </c>
      <c r="B75">
        <f>""</f>
        <v/>
      </c>
      <c r="C75">
        <f>""</f>
        <v/>
      </c>
      <c r="D75">
        <f>""</f>
        <v/>
      </c>
      <c r="E75">
        <f>""</f>
        <v/>
      </c>
      <c r="F75">
        <f>""</f>
        <v/>
      </c>
      <c r="G75">
        <f>""</f>
        <v/>
      </c>
      <c r="I75">
        <f>""</f>
        <v/>
      </c>
      <c r="J75">
        <f>""</f>
        <v/>
      </c>
      <c r="K75">
        <f>""</f>
        <v/>
      </c>
      <c r="L75">
        <f>""</f>
        <v/>
      </c>
      <c r="M75">
        <f>""</f>
        <v/>
      </c>
      <c r="N75">
        <f>""</f>
        <v/>
      </c>
    </row>
    <row r="76">
      <c r="A76">
        <f>""</f>
        <v/>
      </c>
      <c r="B76">
        <f>""</f>
        <v/>
      </c>
      <c r="C76">
        <f>""</f>
        <v/>
      </c>
      <c r="D76">
        <f>""</f>
        <v/>
      </c>
      <c r="E76">
        <f>""</f>
        <v/>
      </c>
      <c r="F76">
        <f>""</f>
        <v/>
      </c>
      <c r="G76">
        <f>""</f>
        <v/>
      </c>
      <c r="I76">
        <f>""</f>
        <v/>
      </c>
      <c r="J76">
        <f>""</f>
        <v/>
      </c>
      <c r="K76">
        <f>""</f>
        <v/>
      </c>
      <c r="L76">
        <f>""</f>
        <v/>
      </c>
      <c r="M76">
        <f>""</f>
        <v/>
      </c>
      <c r="N76">
        <f>""</f>
        <v/>
      </c>
    </row>
    <row r="77">
      <c r="A77">
        <f>""</f>
        <v/>
      </c>
      <c r="B77">
        <f>""</f>
        <v/>
      </c>
      <c r="C77">
        <f>""</f>
        <v/>
      </c>
      <c r="D77">
        <f>""</f>
        <v/>
      </c>
      <c r="E77">
        <f>""</f>
        <v/>
      </c>
      <c r="F77">
        <f>""</f>
        <v/>
      </c>
      <c r="G77">
        <f>""</f>
        <v/>
      </c>
      <c r="I77">
        <f>""</f>
        <v/>
      </c>
      <c r="J77">
        <f>""</f>
        <v/>
      </c>
      <c r="K77">
        <f>""</f>
        <v/>
      </c>
      <c r="L77">
        <f>""</f>
        <v/>
      </c>
      <c r="M77">
        <f>""</f>
        <v/>
      </c>
      <c r="N77">
        <f>""</f>
        <v/>
      </c>
    </row>
    <row r="78">
      <c r="A78">
        <f>""</f>
        <v/>
      </c>
      <c r="B78">
        <f>""</f>
        <v/>
      </c>
      <c r="C78">
        <f>""</f>
        <v/>
      </c>
      <c r="D78">
        <f>""</f>
        <v/>
      </c>
      <c r="E78">
        <f>""</f>
        <v/>
      </c>
      <c r="F78">
        <f>""</f>
        <v/>
      </c>
      <c r="G78">
        <f>""</f>
        <v/>
      </c>
      <c r="I78">
        <f>""</f>
        <v/>
      </c>
      <c r="J78">
        <f>""</f>
        <v/>
      </c>
      <c r="K78">
        <f>""</f>
        <v/>
      </c>
      <c r="L78">
        <f>""</f>
        <v/>
      </c>
      <c r="M78">
        <f>""</f>
        <v/>
      </c>
      <c r="N78">
        <f>""</f>
        <v/>
      </c>
    </row>
    <row r="79">
      <c r="A79">
        <f>""</f>
        <v/>
      </c>
      <c r="B79">
        <f>""</f>
        <v/>
      </c>
      <c r="C79">
        <f>""</f>
        <v/>
      </c>
      <c r="D79">
        <f>""</f>
        <v/>
      </c>
      <c r="E79">
        <f>""</f>
        <v/>
      </c>
      <c r="F79">
        <f>""</f>
        <v/>
      </c>
      <c r="G79">
        <f>""</f>
        <v/>
      </c>
      <c r="I79">
        <f>""</f>
        <v/>
      </c>
      <c r="J79">
        <f>""</f>
        <v/>
      </c>
      <c r="K79">
        <f>""</f>
        <v/>
      </c>
      <c r="L79">
        <f>""</f>
        <v/>
      </c>
      <c r="M79">
        <f>""</f>
        <v/>
      </c>
      <c r="N79">
        <f>""</f>
        <v/>
      </c>
    </row>
    <row r="80">
      <c r="A80">
        <f>""</f>
        <v/>
      </c>
      <c r="B80">
        <f>""</f>
        <v/>
      </c>
      <c r="C80">
        <f>""</f>
        <v/>
      </c>
      <c r="D80">
        <f>""</f>
        <v/>
      </c>
      <c r="E80">
        <f>""</f>
        <v/>
      </c>
      <c r="F80">
        <f>""</f>
        <v/>
      </c>
      <c r="G80">
        <f>""</f>
        <v/>
      </c>
      <c r="I80">
        <f>""</f>
        <v/>
      </c>
      <c r="J80">
        <f>""</f>
        <v/>
      </c>
      <c r="K80">
        <f>""</f>
        <v/>
      </c>
      <c r="L80">
        <f>""</f>
        <v/>
      </c>
      <c r="M80">
        <f>""</f>
        <v/>
      </c>
      <c r="N80">
        <f>""</f>
        <v/>
      </c>
    </row>
    <row r="81">
      <c r="A81">
        <f>""</f>
        <v/>
      </c>
      <c r="B81">
        <f>""</f>
        <v/>
      </c>
      <c r="C81">
        <f>""</f>
        <v/>
      </c>
      <c r="D81">
        <f>""</f>
        <v/>
      </c>
      <c r="E81">
        <f>""</f>
        <v/>
      </c>
      <c r="F81">
        <f>""</f>
        <v/>
      </c>
      <c r="G81">
        <f>""</f>
        <v/>
      </c>
      <c r="I81">
        <f>""</f>
        <v/>
      </c>
      <c r="J81">
        <f>""</f>
        <v/>
      </c>
      <c r="K81">
        <f>""</f>
        <v/>
      </c>
      <c r="L81">
        <f>""</f>
        <v/>
      </c>
      <c r="M81">
        <f>""</f>
        <v/>
      </c>
      <c r="N81">
        <f>""</f>
        <v/>
      </c>
    </row>
    <row r="82">
      <c r="A82">
        <f>""</f>
        <v/>
      </c>
      <c r="B82">
        <f>""</f>
        <v/>
      </c>
      <c r="C82">
        <f>""</f>
        <v/>
      </c>
      <c r="D82">
        <f>""</f>
        <v/>
      </c>
      <c r="E82">
        <f>""</f>
        <v/>
      </c>
      <c r="F82">
        <f>""</f>
        <v/>
      </c>
      <c r="G82">
        <f>""</f>
        <v/>
      </c>
      <c r="I82">
        <f>""</f>
        <v/>
      </c>
      <c r="J82">
        <f>""</f>
        <v/>
      </c>
      <c r="K82">
        <f>""</f>
        <v/>
      </c>
      <c r="L82">
        <f>""</f>
        <v/>
      </c>
      <c r="M82">
        <f>""</f>
        <v/>
      </c>
      <c r="N82">
        <f>""</f>
        <v/>
      </c>
    </row>
    <row r="83">
      <c r="A83">
        <f>""</f>
        <v/>
      </c>
      <c r="B83">
        <f>""</f>
        <v/>
      </c>
      <c r="C83">
        <f>""</f>
        <v/>
      </c>
      <c r="D83">
        <f>""</f>
        <v/>
      </c>
      <c r="E83">
        <f>""</f>
        <v/>
      </c>
      <c r="F83">
        <f>""</f>
        <v/>
      </c>
      <c r="G83">
        <f>""</f>
        <v/>
      </c>
      <c r="I83">
        <f>""</f>
        <v/>
      </c>
      <c r="J83">
        <f>""</f>
        <v/>
      </c>
      <c r="K83">
        <f>""</f>
        <v/>
      </c>
      <c r="L83">
        <f>""</f>
        <v/>
      </c>
      <c r="M83">
        <f>""</f>
        <v/>
      </c>
      <c r="N83">
        <f>""</f>
        <v/>
      </c>
    </row>
    <row r="84">
      <c r="A84">
        <f>""</f>
        <v/>
      </c>
      <c r="B84">
        <f>""</f>
        <v/>
      </c>
      <c r="C84">
        <f>""</f>
        <v/>
      </c>
      <c r="D84">
        <f>""</f>
        <v/>
      </c>
      <c r="E84">
        <f>""</f>
        <v/>
      </c>
      <c r="F84">
        <f>""</f>
        <v/>
      </c>
      <c r="G84">
        <f>""</f>
        <v/>
      </c>
      <c r="I84">
        <f>""</f>
        <v/>
      </c>
      <c r="J84">
        <f>""</f>
        <v/>
      </c>
      <c r="K84">
        <f>""</f>
        <v/>
      </c>
      <c r="L84">
        <f>""</f>
        <v/>
      </c>
      <c r="M84">
        <f>""</f>
        <v/>
      </c>
      <c r="N84">
        <f>""</f>
        <v/>
      </c>
    </row>
    <row r="85">
      <c r="A85">
        <f>""</f>
        <v/>
      </c>
      <c r="B85">
        <f>""</f>
        <v/>
      </c>
      <c r="C85">
        <f>""</f>
        <v/>
      </c>
      <c r="D85">
        <f>""</f>
        <v/>
      </c>
      <c r="E85">
        <f>""</f>
        <v/>
      </c>
      <c r="F85">
        <f>""</f>
        <v/>
      </c>
      <c r="G85">
        <f>""</f>
        <v/>
      </c>
      <c r="I85">
        <f>""</f>
        <v/>
      </c>
      <c r="J85">
        <f>""</f>
        <v/>
      </c>
      <c r="K85">
        <f>""</f>
        <v/>
      </c>
      <c r="L85">
        <f>""</f>
        <v/>
      </c>
      <c r="M85">
        <f>""</f>
        <v/>
      </c>
      <c r="N85">
        <f>""</f>
        <v/>
      </c>
    </row>
    <row r="86">
      <c r="A86">
        <f>""</f>
        <v/>
      </c>
      <c r="B86">
        <f>""</f>
        <v/>
      </c>
      <c r="C86">
        <f>""</f>
        <v/>
      </c>
      <c r="D86">
        <f>""</f>
        <v/>
      </c>
      <c r="E86">
        <f>""</f>
        <v/>
      </c>
      <c r="F86">
        <f>""</f>
        <v/>
      </c>
      <c r="G86">
        <f>""</f>
        <v/>
      </c>
      <c r="I86">
        <f>""</f>
        <v/>
      </c>
      <c r="J86">
        <f>""</f>
        <v/>
      </c>
      <c r="K86">
        <f>""</f>
        <v/>
      </c>
      <c r="L86">
        <f>""</f>
        <v/>
      </c>
      <c r="M86">
        <f>""</f>
        <v/>
      </c>
      <c r="N86">
        <f>""</f>
        <v/>
      </c>
    </row>
    <row r="87">
      <c r="A87">
        <f>""</f>
        <v/>
      </c>
      <c r="B87">
        <f>""</f>
        <v/>
      </c>
      <c r="C87">
        <f>""</f>
        <v/>
      </c>
      <c r="D87">
        <f>""</f>
        <v/>
      </c>
      <c r="E87">
        <f>""</f>
        <v/>
      </c>
      <c r="F87">
        <f>""</f>
        <v/>
      </c>
      <c r="G87">
        <f>""</f>
        <v/>
      </c>
      <c r="I87">
        <f>""</f>
        <v/>
      </c>
      <c r="J87">
        <f>""</f>
        <v/>
      </c>
      <c r="K87">
        <f>""</f>
        <v/>
      </c>
      <c r="L87">
        <f>""</f>
        <v/>
      </c>
      <c r="M87">
        <f>""</f>
        <v/>
      </c>
      <c r="N87">
        <f>""</f>
        <v/>
      </c>
    </row>
    <row r="88">
      <c r="A88">
        <f>""</f>
        <v/>
      </c>
      <c r="B88">
        <f>""</f>
        <v/>
      </c>
      <c r="C88">
        <f>""</f>
        <v/>
      </c>
      <c r="D88">
        <f>""</f>
        <v/>
      </c>
      <c r="E88">
        <f>""</f>
        <v/>
      </c>
      <c r="F88">
        <f>""</f>
        <v/>
      </c>
      <c r="G88">
        <f>""</f>
        <v/>
      </c>
      <c r="I88">
        <f>""</f>
        <v/>
      </c>
      <c r="J88">
        <f>""</f>
        <v/>
      </c>
      <c r="K88">
        <f>""</f>
        <v/>
      </c>
      <c r="L88">
        <f>""</f>
        <v/>
      </c>
      <c r="M88">
        <f>""</f>
        <v/>
      </c>
      <c r="N88">
        <f>""</f>
        <v/>
      </c>
    </row>
    <row r="89">
      <c r="A89">
        <f>""</f>
        <v/>
      </c>
      <c r="B89">
        <f>""</f>
        <v/>
      </c>
      <c r="C89">
        <f>""</f>
        <v/>
      </c>
      <c r="D89">
        <f>""</f>
        <v/>
      </c>
      <c r="E89">
        <f>""</f>
        <v/>
      </c>
      <c r="F89">
        <f>""</f>
        <v/>
      </c>
      <c r="G89">
        <f>""</f>
        <v/>
      </c>
      <c r="I89">
        <f>""</f>
        <v/>
      </c>
      <c r="J89">
        <f>""</f>
        <v/>
      </c>
      <c r="K89">
        <f>""</f>
        <v/>
      </c>
      <c r="L89">
        <f>""</f>
        <v/>
      </c>
      <c r="M89">
        <f>""</f>
        <v/>
      </c>
      <c r="N89">
        <f>""</f>
        <v/>
      </c>
    </row>
    <row r="90">
      <c r="A90">
        <f>""</f>
        <v/>
      </c>
      <c r="B90">
        <f>""</f>
        <v/>
      </c>
      <c r="C90">
        <f>""</f>
        <v/>
      </c>
      <c r="D90">
        <f>""</f>
        <v/>
      </c>
      <c r="E90">
        <f>""</f>
        <v/>
      </c>
      <c r="F90">
        <f>""</f>
        <v/>
      </c>
      <c r="G90">
        <f>""</f>
        <v/>
      </c>
      <c r="I90">
        <f>""</f>
        <v/>
      </c>
      <c r="J90">
        <f>""</f>
        <v/>
      </c>
      <c r="K90">
        <f>""</f>
        <v/>
      </c>
      <c r="L90">
        <f>""</f>
        <v/>
      </c>
      <c r="M90">
        <f>""</f>
        <v/>
      </c>
      <c r="N90">
        <f>""</f>
        <v/>
      </c>
    </row>
    <row r="91">
      <c r="A91">
        <f>""</f>
        <v/>
      </c>
      <c r="B91">
        <f>""</f>
        <v/>
      </c>
      <c r="C91">
        <f>""</f>
        <v/>
      </c>
      <c r="D91">
        <f>""</f>
        <v/>
      </c>
      <c r="E91">
        <f>""</f>
        <v/>
      </c>
      <c r="F91">
        <f>""</f>
        <v/>
      </c>
      <c r="G91">
        <f>""</f>
        <v/>
      </c>
      <c r="I91">
        <f>""</f>
        <v/>
      </c>
      <c r="J91">
        <f>""</f>
        <v/>
      </c>
      <c r="K91">
        <f>""</f>
        <v/>
      </c>
      <c r="L91">
        <f>""</f>
        <v/>
      </c>
      <c r="M91">
        <f>""</f>
        <v/>
      </c>
      <c r="N91">
        <f>""</f>
        <v/>
      </c>
    </row>
    <row r="92">
      <c r="A92">
        <f>""</f>
        <v/>
      </c>
      <c r="B92">
        <f>""</f>
        <v/>
      </c>
      <c r="C92">
        <f>""</f>
        <v/>
      </c>
      <c r="D92">
        <f>""</f>
        <v/>
      </c>
      <c r="E92">
        <f>""</f>
        <v/>
      </c>
      <c r="F92">
        <f>""</f>
        <v/>
      </c>
      <c r="G92">
        <f>""</f>
        <v/>
      </c>
      <c r="I92">
        <f>""</f>
        <v/>
      </c>
      <c r="J92">
        <f>""</f>
        <v/>
      </c>
      <c r="K92">
        <f>""</f>
        <v/>
      </c>
      <c r="L92">
        <f>""</f>
        <v/>
      </c>
      <c r="M92">
        <f>""</f>
        <v/>
      </c>
      <c r="N92">
        <f>""</f>
        <v/>
      </c>
    </row>
    <row r="93">
      <c r="A93">
        <f>""</f>
        <v/>
      </c>
      <c r="B93">
        <f>""</f>
        <v/>
      </c>
      <c r="C93">
        <f>""</f>
        <v/>
      </c>
      <c r="D93">
        <f>""</f>
        <v/>
      </c>
      <c r="E93">
        <f>""</f>
        <v/>
      </c>
      <c r="F93">
        <f>""</f>
        <v/>
      </c>
      <c r="G93">
        <f>""</f>
        <v/>
      </c>
      <c r="I93">
        <f>""</f>
        <v/>
      </c>
      <c r="J93">
        <f>""</f>
        <v/>
      </c>
      <c r="K93">
        <f>""</f>
        <v/>
      </c>
      <c r="L93">
        <f>""</f>
        <v/>
      </c>
      <c r="M93">
        <f>""</f>
        <v/>
      </c>
      <c r="N93">
        <f>""</f>
        <v/>
      </c>
    </row>
    <row r="94">
      <c r="A94">
        <f>""</f>
        <v/>
      </c>
      <c r="B94">
        <f>""</f>
        <v/>
      </c>
      <c r="C94">
        <f>""</f>
        <v/>
      </c>
      <c r="D94">
        <f>""</f>
        <v/>
      </c>
      <c r="E94">
        <f>""</f>
        <v/>
      </c>
      <c r="F94">
        <f>""</f>
        <v/>
      </c>
      <c r="G94">
        <f>""</f>
        <v/>
      </c>
      <c r="I94">
        <f>""</f>
        <v/>
      </c>
      <c r="J94">
        <f>""</f>
        <v/>
      </c>
      <c r="K94">
        <f>""</f>
        <v/>
      </c>
      <c r="L94">
        <f>""</f>
        <v/>
      </c>
      <c r="M94">
        <f>""</f>
        <v/>
      </c>
      <c r="N94">
        <f>""</f>
        <v/>
      </c>
    </row>
    <row r="95">
      <c r="A95">
        <f>""</f>
        <v/>
      </c>
      <c r="B95">
        <f>""</f>
        <v/>
      </c>
      <c r="C95">
        <f>""</f>
        <v/>
      </c>
      <c r="D95">
        <f>""</f>
        <v/>
      </c>
      <c r="E95">
        <f>""</f>
        <v/>
      </c>
      <c r="F95">
        <f>""</f>
        <v/>
      </c>
      <c r="G95">
        <f>""</f>
        <v/>
      </c>
      <c r="I95">
        <f>""</f>
        <v/>
      </c>
      <c r="J95">
        <f>""</f>
        <v/>
      </c>
      <c r="K95">
        <f>""</f>
        <v/>
      </c>
      <c r="L95">
        <f>""</f>
        <v/>
      </c>
      <c r="M95">
        <f>""</f>
        <v/>
      </c>
      <c r="N95">
        <f>""</f>
        <v/>
      </c>
    </row>
    <row r="96">
      <c r="A96">
        <f>""</f>
        <v/>
      </c>
      <c r="B96">
        <f>""</f>
        <v/>
      </c>
      <c r="C96">
        <f>""</f>
        <v/>
      </c>
      <c r="D96">
        <f>""</f>
        <v/>
      </c>
      <c r="E96">
        <f>""</f>
        <v/>
      </c>
      <c r="F96">
        <f>""</f>
        <v/>
      </c>
      <c r="G96">
        <f>""</f>
        <v/>
      </c>
      <c r="I96">
        <f>""</f>
        <v/>
      </c>
      <c r="J96">
        <f>""</f>
        <v/>
      </c>
      <c r="K96">
        <f>""</f>
        <v/>
      </c>
      <c r="L96">
        <f>""</f>
        <v/>
      </c>
      <c r="M96">
        <f>""</f>
        <v/>
      </c>
      <c r="N96">
        <f>""</f>
        <v/>
      </c>
    </row>
    <row r="97">
      <c r="A97">
        <f>""</f>
        <v/>
      </c>
      <c r="B97">
        <f>""</f>
        <v/>
      </c>
      <c r="C97">
        <f>""</f>
        <v/>
      </c>
      <c r="D97">
        <f>""</f>
        <v/>
      </c>
      <c r="E97">
        <f>""</f>
        <v/>
      </c>
      <c r="F97">
        <f>""</f>
        <v/>
      </c>
      <c r="G97">
        <f>""</f>
        <v/>
      </c>
      <c r="I97">
        <f>""</f>
        <v/>
      </c>
      <c r="J97">
        <f>""</f>
        <v/>
      </c>
      <c r="K97">
        <f>""</f>
        <v/>
      </c>
      <c r="L97">
        <f>""</f>
        <v/>
      </c>
      <c r="M97">
        <f>""</f>
        <v/>
      </c>
      <c r="N97">
        <f>""</f>
        <v/>
      </c>
    </row>
    <row r="98">
      <c r="A98">
        <f>""</f>
        <v/>
      </c>
      <c r="B98">
        <f>""</f>
        <v/>
      </c>
      <c r="C98">
        <f>""</f>
        <v/>
      </c>
      <c r="D98">
        <f>""</f>
        <v/>
      </c>
      <c r="E98">
        <f>""</f>
        <v/>
      </c>
      <c r="F98">
        <f>""</f>
        <v/>
      </c>
      <c r="G98">
        <f>""</f>
        <v/>
      </c>
      <c r="I98">
        <f>""</f>
        <v/>
      </c>
      <c r="J98">
        <f>""</f>
        <v/>
      </c>
      <c r="K98">
        <f>""</f>
        <v/>
      </c>
      <c r="L98">
        <f>""</f>
        <v/>
      </c>
      <c r="M98">
        <f>""</f>
        <v/>
      </c>
      <c r="N98">
        <f>""</f>
        <v/>
      </c>
    </row>
    <row r="99">
      <c r="A99">
        <f>""</f>
        <v/>
      </c>
      <c r="B99">
        <f>""</f>
        <v/>
      </c>
      <c r="C99">
        <f>""</f>
        <v/>
      </c>
      <c r="D99">
        <f>""</f>
        <v/>
      </c>
      <c r="E99">
        <f>""</f>
        <v/>
      </c>
      <c r="F99">
        <f>""</f>
        <v/>
      </c>
      <c r="G99">
        <f>""</f>
        <v/>
      </c>
      <c r="I99">
        <f>""</f>
        <v/>
      </c>
      <c r="J99">
        <f>""</f>
        <v/>
      </c>
      <c r="K99">
        <f>""</f>
        <v/>
      </c>
      <c r="L99">
        <f>""</f>
        <v/>
      </c>
      <c r="M99">
        <f>""</f>
        <v/>
      </c>
      <c r="N99">
        <f>""</f>
        <v/>
      </c>
    </row>
    <row r="100">
      <c r="A100">
        <f>""</f>
        <v/>
      </c>
      <c r="B100">
        <f>""</f>
        <v/>
      </c>
      <c r="C100">
        <f>""</f>
        <v/>
      </c>
      <c r="D100">
        <f>""</f>
        <v/>
      </c>
      <c r="E100">
        <f>""</f>
        <v/>
      </c>
      <c r="F100">
        <f>""</f>
        <v/>
      </c>
      <c r="G100">
        <f>""</f>
        <v/>
      </c>
      <c r="I100">
        <f>""</f>
        <v/>
      </c>
      <c r="J100">
        <f>""</f>
        <v/>
      </c>
      <c r="K100">
        <f>""</f>
        <v/>
      </c>
      <c r="L100">
        <f>""</f>
        <v/>
      </c>
      <c r="M100">
        <f>""</f>
        <v/>
      </c>
      <c r="N100">
        <f>""</f>
        <v/>
      </c>
    </row>
    <row r="101">
      <c r="A101">
        <f>""</f>
        <v/>
      </c>
      <c r="B101">
        <f>""</f>
        <v/>
      </c>
      <c r="C101">
        <f>""</f>
        <v/>
      </c>
      <c r="D101">
        <f>""</f>
        <v/>
      </c>
      <c r="E101">
        <f>""</f>
        <v/>
      </c>
      <c r="F101">
        <f>""</f>
        <v/>
      </c>
      <c r="G101">
        <f>""</f>
        <v/>
      </c>
      <c r="I101">
        <f>""</f>
        <v/>
      </c>
      <c r="J101">
        <f>""</f>
        <v/>
      </c>
      <c r="K101">
        <f>""</f>
        <v/>
      </c>
      <c r="L101">
        <f>""</f>
        <v/>
      </c>
      <c r="M101">
        <f>""</f>
        <v/>
      </c>
      <c r="N101">
        <f>""</f>
        <v/>
      </c>
    </row>
  </sheetData>
  <mergeCells count="1">
    <mergeCell ref="A1:N1"/>
  </mergeCells>
  <conditionalFormatting sqref="D7:E8">
    <cfRule type="expression" priority="1" dxfId="0">
      <formula>$D$7&gt;0</formula>
    </cfRule>
  </conditionalFormatting>
  <conditionalFormatting sqref="I12:N19">
    <cfRule type="expression" priority="2" dxfId="0">
      <formula>AND($J12&lt;&gt;"",$N12&lt;&gt;"")</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108"/>
  <sheetViews>
    <sheetView zoomScale="90" workbookViewId="0">
      <pane ySplit="8" topLeftCell="A9" activePane="bottomLeft" state="frozen"/>
      <selection pane="bottomLeft" activeCell="A1" sqref="A1"/>
    </sheetView>
  </sheetViews>
  <sheetFormatPr baseColWidth="8" defaultRowHeight="15"/>
  <cols>
    <col width="13" customWidth="1" min="1" max="1"/>
    <col width="20" customWidth="1" min="2" max="2"/>
    <col width="19" customWidth="1" min="3" max="3"/>
    <col width="24" customWidth="1" min="4" max="4"/>
    <col width="15" customWidth="1" min="5" max="5"/>
    <col width="14" customWidth="1" min="6" max="6"/>
    <col width="20" customWidth="1" min="7" max="7"/>
    <col width="16" customWidth="1" min="8" max="8"/>
    <col width="15" customWidth="1" min="9" max="9"/>
    <col width="15" customWidth="1" min="10" max="10"/>
    <col width="14" customWidth="1" min="11" max="11"/>
    <col width="20" customWidth="1" min="12" max="12"/>
    <col width="34" customWidth="1" min="13" max="13"/>
    <col width="27" customWidth="1" min="14" max="14"/>
    <col width="28" customWidth="1" min="15" max="15"/>
    <col width="28" customWidth="1" min="16" max="16"/>
    <col width="17" customWidth="1" min="17" max="17"/>
    <col width="18" customWidth="1" min="18" max="18"/>
    <col width="22" customWidth="1" min="19" max="19"/>
    <col width="42" customWidth="1" min="20" max="20"/>
    <col hidden="1" width="14" customWidth="1" min="21" max="21"/>
  </cols>
  <sheetData>
    <row r="1" ht="28" customHeight="1">
      <c r="A1" s="1" t="inlineStr">
        <is>
          <t>Master Production Schedule Plan</t>
        </is>
      </c>
      <c r="B1" s="23" t="n"/>
      <c r="C1" s="23" t="n"/>
      <c r="D1" s="23" t="n"/>
      <c r="E1" s="23" t="n"/>
      <c r="F1" s="23" t="n"/>
      <c r="G1" s="23" t="n"/>
      <c r="H1" s="23" t="n"/>
      <c r="I1" s="23" t="n"/>
      <c r="J1" s="23" t="n"/>
      <c r="K1" s="23" t="n"/>
      <c r="L1" s="23" t="n"/>
      <c r="M1" s="23" t="n"/>
      <c r="N1" s="23" t="n"/>
      <c r="O1" s="23" t="n"/>
      <c r="P1" s="23" t="n"/>
      <c r="Q1" s="23" t="n"/>
      <c r="R1" s="23" t="n"/>
      <c r="S1" s="23" t="n"/>
      <c r="T1" s="23" t="n"/>
      <c r="U1" s="24" t="n"/>
    </row>
    <row r="2">
      <c r="A2" s="3" t="inlineStr">
        <is>
          <t>Reporting Period Start</t>
        </is>
      </c>
      <c r="B2" s="11" t="n">
        <v>46266</v>
      </c>
      <c r="D2" s="3" t="inlineStr">
        <is>
          <t>Reporting Period End</t>
        </is>
      </c>
      <c r="E2" s="11" t="n">
        <v>46295</v>
      </c>
      <c r="G2" s="3" t="inlineStr">
        <is>
          <t>Reporting Period Status</t>
        </is>
      </c>
      <c r="H2" s="12">
        <f>IF(OR(NOT(ISNUMBER($B$2)),NOT(ISNUMBER($E$2))),"",IF($E$2&gt;=$B$2,"Reporting period dates accepted","Review reporting period dates"))</f>
        <v/>
      </c>
    </row>
    <row r="4" ht="30" customHeight="1">
      <c r="A4" s="2" t="inlineStr">
        <is>
          <t>Enter one finished-product schedule line per work order or run ID. Available resources and planned run time must use the same resource basis before the capacity check is used.</t>
        </is>
      </c>
      <c r="B4" s="2" t="n"/>
      <c r="C4" s="2" t="n"/>
      <c r="D4" s="2" t="n"/>
      <c r="E4" s="2" t="n"/>
      <c r="F4" s="2" t="n"/>
      <c r="G4" s="2" t="n"/>
      <c r="H4" s="2" t="n"/>
      <c r="I4" s="2" t="n"/>
      <c r="J4" s="2" t="n"/>
      <c r="K4" s="2" t="n"/>
      <c r="L4" s="2" t="n"/>
      <c r="M4" s="2" t="n"/>
      <c r="N4" s="2" t="n"/>
      <c r="O4" s="2" t="n"/>
      <c r="P4" s="2" t="n"/>
      <c r="Q4" s="2" t="n"/>
      <c r="R4" s="2" t="n"/>
      <c r="S4" s="2" t="n"/>
      <c r="T4" s="2" t="n"/>
      <c r="U4" s="2" t="n"/>
    </row>
    <row r="5" ht="24" customHeight="1">
      <c r="A5" s="2" t="inlineStr">
        <is>
          <t>Rows 9 through 18 contain fictional editable examples. Planned and actual quantities or times are entered in units and hours as labeled.</t>
        </is>
      </c>
      <c r="B5" s="2" t="n"/>
      <c r="C5" s="2" t="n"/>
      <c r="D5" s="2" t="n"/>
      <c r="E5" s="2" t="n"/>
      <c r="F5" s="2" t="n"/>
      <c r="G5" s="2" t="n"/>
      <c r="H5" s="2" t="n"/>
      <c r="I5" s="2" t="n"/>
      <c r="J5" s="2" t="n"/>
      <c r="K5" s="2" t="n"/>
      <c r="L5" s="2" t="n"/>
      <c r="M5" s="2" t="n"/>
      <c r="N5" s="2" t="n"/>
      <c r="O5" s="2" t="n"/>
      <c r="P5" s="2" t="n"/>
      <c r="Q5" s="2" t="n"/>
      <c r="R5" s="2" t="n"/>
      <c r="S5" s="2" t="n"/>
      <c r="T5" s="2" t="n"/>
      <c r="U5" s="2" t="n"/>
    </row>
    <row r="8" ht="36" customHeight="1">
      <c r="A8" s="3" t="inlineStr">
        <is>
          <t>MPS Line ID</t>
        </is>
      </c>
      <c r="B8" s="3" t="inlineStr">
        <is>
          <t>Finished Products Identifier</t>
        </is>
      </c>
      <c r="C8" s="3" t="inlineStr">
        <is>
          <t>Work Order or Run ID</t>
        </is>
      </c>
      <c r="D8" s="3" t="inlineStr">
        <is>
          <t>Owner or Responsible Role</t>
        </is>
      </c>
      <c r="E8" s="3" t="inlineStr">
        <is>
          <t>Planned Action Date</t>
        </is>
      </c>
      <c r="F8" s="3" t="inlineStr">
        <is>
          <t>Required Date</t>
        </is>
      </c>
      <c r="G8" s="3" t="inlineStr">
        <is>
          <t>Available Resources Time (hours)</t>
        </is>
      </c>
      <c r="H8" s="3" t="inlineStr">
        <is>
          <t>Planned Run Time (hours)</t>
        </is>
      </c>
      <c r="I8" s="3" t="inlineStr">
        <is>
          <t>Actual Run Time (hours)</t>
        </is>
      </c>
      <c r="J8" s="3" t="inlineStr">
        <is>
          <t>Planned Quantity (units)</t>
        </is>
      </c>
      <c r="K8" s="3" t="inlineStr">
        <is>
          <t>Actual Quantity (units)</t>
        </is>
      </c>
      <c r="L8" s="3" t="inlineStr">
        <is>
          <t>Status</t>
        </is>
      </c>
      <c r="M8" s="3" t="inlineStr">
        <is>
          <t>Date Sequencing and Due-Date Check</t>
        </is>
      </c>
      <c r="N8" s="3" t="inlineStr">
        <is>
          <t>Capacity or Due-Date Check</t>
        </is>
      </c>
      <c r="O8" s="3" t="inlineStr">
        <is>
          <t>Planned-versus-Actual Check</t>
        </is>
      </c>
      <c r="P8" s="3" t="inlineStr">
        <is>
          <t>Status Progression Check</t>
        </is>
      </c>
      <c r="Q8" s="3" t="inlineStr">
        <is>
          <t>Run Time Variance (hours)</t>
        </is>
      </c>
      <c r="R8" s="3" t="inlineStr">
        <is>
          <t>Quantity Variance (units)</t>
        </is>
      </c>
      <c r="S8" s="3" t="inlineStr">
        <is>
          <t>Open Rescheduling Exception</t>
        </is>
      </c>
      <c r="T8" s="3" t="inlineStr">
        <is>
          <t>Exception Detail</t>
        </is>
      </c>
      <c r="U8" s="3" t="inlineStr">
        <is>
          <t>Date Sort Key</t>
        </is>
      </c>
    </row>
    <row r="9" ht="25" customHeight="1">
      <c r="A9" s="13">
        <f>IF(B9="","","MPS-"&amp;TEXT(ROW()-8,"000"))</f>
        <v/>
      </c>
      <c r="B9" s="14" t="inlineStr">
        <is>
          <t>FG-100</t>
        </is>
      </c>
      <c r="C9" s="14" t="inlineStr">
        <is>
          <t>RUN-260901-A</t>
        </is>
      </c>
      <c r="D9" s="14" t="inlineStr">
        <is>
          <t>Production Planner</t>
        </is>
      </c>
      <c r="E9" s="15" t="n">
        <v>46273</v>
      </c>
      <c r="F9" s="15" t="n">
        <v>46275</v>
      </c>
      <c r="G9" s="16" t="n">
        <v>16</v>
      </c>
      <c r="H9" s="16" t="n">
        <v>12</v>
      </c>
      <c r="I9" s="16" t="n"/>
      <c r="J9" s="16" t="n">
        <v>100</v>
      </c>
      <c r="K9" s="16" t="n"/>
      <c r="L9" s="14" t="inlineStr">
        <is>
          <t>Planned</t>
        </is>
      </c>
      <c r="M9" s="13">
        <f>IF(OR(B9="",NOT(ISNUMBER(E9)),NOT(ISNUMBER(F9)),NOT(ISNUMBER($B$2)),NOT(ISNUMBER($E$2))),"",IF($E$2&lt;$B$2,"",IF(E9&gt;F9,"Reschedule required: action after required date",IF(OR(E9&lt;$B$2,E9&gt;$E$2),"Reschedule required: action outside reporting period","Date sequence is acceptable"))))</f>
        <v/>
      </c>
      <c r="N9" s="13">
        <f>IF(OR(B9="",NOT(ISNUMBER(G9)),NOT(ISNUMBER(H9))),"",IF(H9&lt;=G9,"Within available resource time","Reschedule required"))</f>
        <v/>
      </c>
      <c r="O9" s="13">
        <f>IF(B9="","",IF(AND(I9="",K9=""),"",IF(OR(AND(I9&lt;&gt;"",NOT(ISNUMBER(I9))),AND(K9&lt;&gt;"",NOT(ISNUMBER(K9)))),"",IF(OR(AND(I9&lt;&gt;"",NOT(ISNUMBER(H9))),AND(K9&lt;&gt;"",NOT(ISNUMBER(J9)))),"Actual entry needs a planned value",IF(AND(OR(I9="",I9=H9),OR(K9="",K9=J9)),"Actual entries match plan","Actual entries differ from plan")))))</f>
        <v/>
      </c>
      <c r="P9" s="13">
        <f>IF(B9="","",IF(L9="","Select a status",IF(OR(AND(I9&lt;&gt;"",NOT(ISNUMBER(I9))),AND(K9&lt;&gt;"",NOT(ISNUMBER(K9)))),"",IF(AND(OR(I9&lt;&gt;"",K9&lt;&gt;""),L9&lt;&gt;"Actual Recorded"),"Update status to Actual Recorded",IF(AND(L9="Actual Recorded",I9="",K9=""),"Actual status needs an actual entry",IF(L9="Reschedule Required","Rescheduling status selected","Status entry accepted"))))))</f>
        <v/>
      </c>
      <c r="Q9" s="17">
        <f>IF(OR(B9="",NOT(ISNUMBER(H9)),NOT(ISNUMBER(I9))),"",IFERROR(I9-H9,""))</f>
        <v/>
      </c>
      <c r="R9" s="17">
        <f>IF(OR(B9="",NOT(ISNUMBER(J9)),NOT(ISNUMBER(K9))),"",IFERROR(K9-J9,""))</f>
        <v/>
      </c>
      <c r="S9" s="13">
        <f>IF(B9="","",IF(OR(M9="Reschedule required: action after required date",M9="Reschedule required: action outside reporting period",N9="Reschedule required",L9="Reschedule Required"),"Open",""))</f>
        <v/>
      </c>
      <c r="T9" s="13">
        <f>IF(OR(B9="",S9&lt;&gt;"Open"),"",IF(M9="Reschedule required: action after required date","Planned action date is after required date; ","")&amp;IF(M9="Reschedule required: action outside reporting period","Planned action date is outside reporting period; ","")&amp;IF(N9="Reschedule required","Planned run time exceeds available resource time; ","")&amp;IF(L9="Reschedule Required","Status is marked Reschedule Required",""))</f>
        <v/>
      </c>
      <c r="U9" s="13">
        <f>IF(OR(B9="",NOT(ISNUMBER(E9))),"",IFERROR(E9+(ROW()-8)/100000,""))</f>
        <v/>
      </c>
    </row>
    <row r="10" ht="25" customHeight="1">
      <c r="A10" s="13">
        <f>IF(B10="","","MPS-"&amp;TEXT(ROW()-8,"000"))</f>
        <v/>
      </c>
      <c r="B10" s="14" t="inlineStr">
        <is>
          <t>FG-200</t>
        </is>
      </c>
      <c r="C10" s="14" t="inlineStr">
        <is>
          <t>RUN-260902-B</t>
        </is>
      </c>
      <c r="D10" s="14" t="inlineStr">
        <is>
          <t>Production Planner</t>
        </is>
      </c>
      <c r="E10" s="15" t="n">
        <v>46274</v>
      </c>
      <c r="F10" s="15" t="n">
        <v>46274</v>
      </c>
      <c r="G10" s="16" t="n">
        <v>10</v>
      </c>
      <c r="H10" s="16" t="n">
        <v>10</v>
      </c>
      <c r="I10" s="16" t="n"/>
      <c r="J10" s="16" t="n">
        <v>80</v>
      </c>
      <c r="K10" s="16" t="n"/>
      <c r="L10" s="14" t="inlineStr">
        <is>
          <t>Ready for Review</t>
        </is>
      </c>
      <c r="M10" s="13">
        <f>IF(OR(B10="",NOT(ISNUMBER(E10)),NOT(ISNUMBER(F10)),NOT(ISNUMBER($B$2)),NOT(ISNUMBER($E$2))),"",IF($E$2&lt;$B$2,"",IF(E10&gt;F10,"Reschedule required: action after required date",IF(OR(E10&lt;$B$2,E10&gt;$E$2),"Reschedule required: action outside reporting period","Date sequence is acceptable"))))</f>
        <v/>
      </c>
      <c r="N10" s="13">
        <f>IF(OR(B10="",NOT(ISNUMBER(G10)),NOT(ISNUMBER(H10))),"",IF(H10&lt;=G10,"Within available resource time","Reschedule required"))</f>
        <v/>
      </c>
      <c r="O10" s="13">
        <f>IF(B10="","",IF(AND(I10="",K10=""),"",IF(OR(AND(I10&lt;&gt;"",NOT(ISNUMBER(I10))),AND(K10&lt;&gt;"",NOT(ISNUMBER(K10)))),"",IF(OR(AND(I10&lt;&gt;"",NOT(ISNUMBER(H10))),AND(K10&lt;&gt;"",NOT(ISNUMBER(J10)))),"Actual entry needs a planned value",IF(AND(OR(I10="",I10=H10),OR(K10="",K10=J10)),"Actual entries match plan","Actual entries differ from plan")))))</f>
        <v/>
      </c>
      <c r="P10" s="13">
        <f>IF(B10="","",IF(L10="","Select a status",IF(OR(AND(I10&lt;&gt;"",NOT(ISNUMBER(I10))),AND(K10&lt;&gt;"",NOT(ISNUMBER(K10)))),"",IF(AND(OR(I10&lt;&gt;"",K10&lt;&gt;""),L10&lt;&gt;"Actual Recorded"),"Update status to Actual Recorded",IF(AND(L10="Actual Recorded",I10="",K10=""),"Actual status needs an actual entry",IF(L10="Reschedule Required","Rescheduling status selected","Status entry accepted"))))))</f>
        <v/>
      </c>
      <c r="Q10" s="17">
        <f>IF(OR(B10="",NOT(ISNUMBER(H10)),NOT(ISNUMBER(I10))),"",IFERROR(I10-H10,""))</f>
        <v/>
      </c>
      <c r="R10" s="17">
        <f>IF(OR(B10="",NOT(ISNUMBER(J10)),NOT(ISNUMBER(K10))),"",IFERROR(K10-J10,""))</f>
        <v/>
      </c>
      <c r="S10" s="13">
        <f>IF(B10="","",IF(OR(M10="Reschedule required: action after required date",M10="Reschedule required: action outside reporting period",N10="Reschedule required",L10="Reschedule Required"),"Open",""))</f>
        <v/>
      </c>
      <c r="T10" s="13">
        <f>IF(OR(B10="",S10&lt;&gt;"Open"),"",IF(M10="Reschedule required: action after required date","Planned action date is after required date; ","")&amp;IF(M10="Reschedule required: action outside reporting period","Planned action date is outside reporting period; ","")&amp;IF(N10="Reschedule required","Planned run time exceeds available resource time; ","")&amp;IF(L10="Reschedule Required","Status is marked Reschedule Required",""))</f>
        <v/>
      </c>
      <c r="U10" s="13">
        <f>IF(OR(B10="",NOT(ISNUMBER(E10))),"",IFERROR(E10+(ROW()-8)/100000,""))</f>
        <v/>
      </c>
    </row>
    <row r="11" ht="25" customHeight="1">
      <c r="A11" s="13">
        <f>IF(B11="","","MPS-"&amp;TEXT(ROW()-8,"000"))</f>
        <v/>
      </c>
      <c r="B11" s="14" t="inlineStr">
        <is>
          <t>FG-300</t>
        </is>
      </c>
      <c r="C11" s="14" t="inlineStr">
        <is>
          <t>RUN-260903-C</t>
        </is>
      </c>
      <c r="D11" s="14" t="inlineStr">
        <is>
          <t>Production Planner</t>
        </is>
      </c>
      <c r="E11" s="15" t="n">
        <v>46279</v>
      </c>
      <c r="F11" s="15" t="n">
        <v>46277</v>
      </c>
      <c r="G11" s="16" t="n">
        <v>14</v>
      </c>
      <c r="H11" s="16" t="n">
        <v>10</v>
      </c>
      <c r="I11" s="16" t="n"/>
      <c r="J11" s="16" t="n">
        <v>150</v>
      </c>
      <c r="K11" s="16" t="n"/>
      <c r="L11" s="14" t="inlineStr">
        <is>
          <t>Draft</t>
        </is>
      </c>
      <c r="M11" s="13">
        <f>IF(OR(B11="",NOT(ISNUMBER(E11)),NOT(ISNUMBER(F11)),NOT(ISNUMBER($B$2)),NOT(ISNUMBER($E$2))),"",IF($E$2&lt;$B$2,"",IF(E11&gt;F11,"Reschedule required: action after required date",IF(OR(E11&lt;$B$2,E11&gt;$E$2),"Reschedule required: action outside reporting period","Date sequence is acceptable"))))</f>
        <v/>
      </c>
      <c r="N11" s="13">
        <f>IF(OR(B11="",NOT(ISNUMBER(G11)),NOT(ISNUMBER(H11))),"",IF(H11&lt;=G11,"Within available resource time","Reschedule required"))</f>
        <v/>
      </c>
      <c r="O11" s="13">
        <f>IF(B11="","",IF(AND(I11="",K11=""),"",IF(OR(AND(I11&lt;&gt;"",NOT(ISNUMBER(I11))),AND(K11&lt;&gt;"",NOT(ISNUMBER(K11)))),"",IF(OR(AND(I11&lt;&gt;"",NOT(ISNUMBER(H11))),AND(K11&lt;&gt;"",NOT(ISNUMBER(J11)))),"Actual entry needs a planned value",IF(AND(OR(I11="",I11=H11),OR(K11="",K11=J11)),"Actual entries match plan","Actual entries differ from plan")))))</f>
        <v/>
      </c>
      <c r="P11" s="13">
        <f>IF(B11="","",IF(L11="","Select a status",IF(OR(AND(I11&lt;&gt;"",NOT(ISNUMBER(I11))),AND(K11&lt;&gt;"",NOT(ISNUMBER(K11)))),"",IF(AND(OR(I11&lt;&gt;"",K11&lt;&gt;""),L11&lt;&gt;"Actual Recorded"),"Update status to Actual Recorded",IF(AND(L11="Actual Recorded",I11="",K11=""),"Actual status needs an actual entry",IF(L11="Reschedule Required","Rescheduling status selected","Status entry accepted"))))))</f>
        <v/>
      </c>
      <c r="Q11" s="17">
        <f>IF(OR(B11="",NOT(ISNUMBER(H11)),NOT(ISNUMBER(I11))),"",IFERROR(I11-H11,""))</f>
        <v/>
      </c>
      <c r="R11" s="17">
        <f>IF(OR(B11="",NOT(ISNUMBER(J11)),NOT(ISNUMBER(K11))),"",IFERROR(K11-J11,""))</f>
        <v/>
      </c>
      <c r="S11" s="13">
        <f>IF(B11="","",IF(OR(M11="Reschedule required: action after required date",M11="Reschedule required: action outside reporting period",N11="Reschedule required",L11="Reschedule Required"),"Open",""))</f>
        <v/>
      </c>
      <c r="T11" s="13">
        <f>IF(OR(B11="",S11&lt;&gt;"Open"),"",IF(M11="Reschedule required: action after required date","Planned action date is after required date; ","")&amp;IF(M11="Reschedule required: action outside reporting period","Planned action date is outside reporting period; ","")&amp;IF(N11="Reschedule required","Planned run time exceeds available resource time; ","")&amp;IF(L11="Reschedule Required","Status is marked Reschedule Required",""))</f>
        <v/>
      </c>
      <c r="U11" s="13">
        <f>IF(OR(B11="",NOT(ISNUMBER(E11))),"",IFERROR(E11+(ROW()-8)/100000,""))</f>
        <v/>
      </c>
    </row>
    <row r="12" ht="25" customHeight="1">
      <c r="A12" s="13">
        <f>IF(B12="","","MPS-"&amp;TEXT(ROW()-8,"000"))</f>
        <v/>
      </c>
      <c r="B12" s="14" t="inlineStr">
        <is>
          <t>FG-400</t>
        </is>
      </c>
      <c r="C12" s="14" t="inlineStr">
        <is>
          <t>RUN-260904-D</t>
        </is>
      </c>
      <c r="D12" s="14" t="inlineStr">
        <is>
          <t>Production Planner</t>
        </is>
      </c>
      <c r="E12" s="15" t="n">
        <v>46276</v>
      </c>
      <c r="F12" s="15" t="n">
        <v>46278</v>
      </c>
      <c r="G12" s="16" t="n">
        <v>6</v>
      </c>
      <c r="H12" s="16" t="n">
        <v>8</v>
      </c>
      <c r="I12" s="16" t="n"/>
      <c r="J12" s="16" t="n">
        <v>75</v>
      </c>
      <c r="K12" s="16" t="n"/>
      <c r="L12" s="14" t="inlineStr">
        <is>
          <t>Planned</t>
        </is>
      </c>
      <c r="M12" s="13">
        <f>IF(OR(B12="",NOT(ISNUMBER(E12)),NOT(ISNUMBER(F12)),NOT(ISNUMBER($B$2)),NOT(ISNUMBER($E$2))),"",IF($E$2&lt;$B$2,"",IF(E12&gt;F12,"Reschedule required: action after required date",IF(OR(E12&lt;$B$2,E12&gt;$E$2),"Reschedule required: action outside reporting period","Date sequence is acceptable"))))</f>
        <v/>
      </c>
      <c r="N12" s="13">
        <f>IF(OR(B12="",NOT(ISNUMBER(G12)),NOT(ISNUMBER(H12))),"",IF(H12&lt;=G12,"Within available resource time","Reschedule required"))</f>
        <v/>
      </c>
      <c r="O12" s="13">
        <f>IF(B12="","",IF(AND(I12="",K12=""),"",IF(OR(AND(I12&lt;&gt;"",NOT(ISNUMBER(I12))),AND(K12&lt;&gt;"",NOT(ISNUMBER(K12)))),"",IF(OR(AND(I12&lt;&gt;"",NOT(ISNUMBER(H12))),AND(K12&lt;&gt;"",NOT(ISNUMBER(J12)))),"Actual entry needs a planned value",IF(AND(OR(I12="",I12=H12),OR(K12="",K12=J12)),"Actual entries match plan","Actual entries differ from plan")))))</f>
        <v/>
      </c>
      <c r="P12" s="13">
        <f>IF(B12="","",IF(L12="","Select a status",IF(OR(AND(I12&lt;&gt;"",NOT(ISNUMBER(I12))),AND(K12&lt;&gt;"",NOT(ISNUMBER(K12)))),"",IF(AND(OR(I12&lt;&gt;"",K12&lt;&gt;""),L12&lt;&gt;"Actual Recorded"),"Update status to Actual Recorded",IF(AND(L12="Actual Recorded",I12="",K12=""),"Actual status needs an actual entry",IF(L12="Reschedule Required","Rescheduling status selected","Status entry accepted"))))))</f>
        <v/>
      </c>
      <c r="Q12" s="17">
        <f>IF(OR(B12="",NOT(ISNUMBER(H12)),NOT(ISNUMBER(I12))),"",IFERROR(I12-H12,""))</f>
        <v/>
      </c>
      <c r="R12" s="17">
        <f>IF(OR(B12="",NOT(ISNUMBER(J12)),NOT(ISNUMBER(K12))),"",IFERROR(K12-J12,""))</f>
        <v/>
      </c>
      <c r="S12" s="13">
        <f>IF(B12="","",IF(OR(M12="Reschedule required: action after required date",M12="Reschedule required: action outside reporting period",N12="Reschedule required",L12="Reschedule Required"),"Open",""))</f>
        <v/>
      </c>
      <c r="T12" s="13">
        <f>IF(OR(B12="",S12&lt;&gt;"Open"),"",IF(M12="Reschedule required: action after required date","Planned action date is after required date; ","")&amp;IF(M12="Reschedule required: action outside reporting period","Planned action date is outside reporting period; ","")&amp;IF(N12="Reschedule required","Planned run time exceeds available resource time; ","")&amp;IF(L12="Reschedule Required","Status is marked Reschedule Required",""))</f>
        <v/>
      </c>
      <c r="U12" s="13">
        <f>IF(OR(B12="",NOT(ISNUMBER(E12))),"",IFERROR(E12+(ROW()-8)/100000,""))</f>
        <v/>
      </c>
    </row>
    <row r="13" ht="25" customHeight="1">
      <c r="A13" s="13">
        <f>IF(B13="","","MPS-"&amp;TEXT(ROW()-8,"000"))</f>
        <v/>
      </c>
      <c r="B13" s="14" t="inlineStr">
        <is>
          <t>FG-500</t>
        </is>
      </c>
      <c r="C13" s="14" t="inlineStr">
        <is>
          <t>RUN-260905-E</t>
        </is>
      </c>
      <c r="D13" s="14" t="inlineStr">
        <is>
          <t>Shop-Floor Supervisor</t>
        </is>
      </c>
      <c r="E13" s="15" t="n">
        <v>46281</v>
      </c>
      <c r="F13" s="15" t="n">
        <v>46283</v>
      </c>
      <c r="G13" s="16" t="n">
        <v>8</v>
      </c>
      <c r="H13" s="16" t="n">
        <v>8</v>
      </c>
      <c r="I13" s="16" t="n">
        <v>9</v>
      </c>
      <c r="J13" s="16" t="n">
        <v>120</v>
      </c>
      <c r="K13" s="16" t="n">
        <v>115</v>
      </c>
      <c r="L13" s="14" t="inlineStr">
        <is>
          <t>Actual Recorded</t>
        </is>
      </c>
      <c r="M13" s="13">
        <f>IF(OR(B13="",NOT(ISNUMBER(E13)),NOT(ISNUMBER(F13)),NOT(ISNUMBER($B$2)),NOT(ISNUMBER($E$2))),"",IF($E$2&lt;$B$2,"",IF(E13&gt;F13,"Reschedule required: action after required date",IF(OR(E13&lt;$B$2,E13&gt;$E$2),"Reschedule required: action outside reporting period","Date sequence is acceptable"))))</f>
        <v/>
      </c>
      <c r="N13" s="13">
        <f>IF(OR(B13="",NOT(ISNUMBER(G13)),NOT(ISNUMBER(H13))),"",IF(H13&lt;=G13,"Within available resource time","Reschedule required"))</f>
        <v/>
      </c>
      <c r="O13" s="13">
        <f>IF(B13="","",IF(AND(I13="",K13=""),"",IF(OR(AND(I13&lt;&gt;"",NOT(ISNUMBER(I13))),AND(K13&lt;&gt;"",NOT(ISNUMBER(K13)))),"",IF(OR(AND(I13&lt;&gt;"",NOT(ISNUMBER(H13))),AND(K13&lt;&gt;"",NOT(ISNUMBER(J13)))),"Actual entry needs a planned value",IF(AND(OR(I13="",I13=H13),OR(K13="",K13=J13)),"Actual entries match plan","Actual entries differ from plan")))))</f>
        <v/>
      </c>
      <c r="P13" s="13">
        <f>IF(B13="","",IF(L13="","Select a status",IF(OR(AND(I13&lt;&gt;"",NOT(ISNUMBER(I13))),AND(K13&lt;&gt;"",NOT(ISNUMBER(K13)))),"",IF(AND(OR(I13&lt;&gt;"",K13&lt;&gt;""),L13&lt;&gt;"Actual Recorded"),"Update status to Actual Recorded",IF(AND(L13="Actual Recorded",I13="",K13=""),"Actual status needs an actual entry",IF(L13="Reschedule Required","Rescheduling status selected","Status entry accepted"))))))</f>
        <v/>
      </c>
      <c r="Q13" s="17">
        <f>IF(OR(B13="",NOT(ISNUMBER(H13)),NOT(ISNUMBER(I13))),"",IFERROR(I13-H13,""))</f>
        <v/>
      </c>
      <c r="R13" s="17">
        <f>IF(OR(B13="",NOT(ISNUMBER(J13)),NOT(ISNUMBER(K13))),"",IFERROR(K13-J13,""))</f>
        <v/>
      </c>
      <c r="S13" s="13">
        <f>IF(B13="","",IF(OR(M13="Reschedule required: action after required date",M13="Reschedule required: action outside reporting period",N13="Reschedule required",L13="Reschedule Required"),"Open",""))</f>
        <v/>
      </c>
      <c r="T13" s="13">
        <f>IF(OR(B13="",S13&lt;&gt;"Open"),"",IF(M13="Reschedule required: action after required date","Planned action date is after required date; ","")&amp;IF(M13="Reschedule required: action outside reporting period","Planned action date is outside reporting period; ","")&amp;IF(N13="Reschedule required","Planned run time exceeds available resource time; ","")&amp;IF(L13="Reschedule Required","Status is marked Reschedule Required",""))</f>
        <v/>
      </c>
      <c r="U13" s="13">
        <f>IF(OR(B13="",NOT(ISNUMBER(E13))),"",IFERROR(E13+(ROW()-8)/100000,""))</f>
        <v/>
      </c>
    </row>
    <row r="14" ht="25" customHeight="1">
      <c r="A14" s="13">
        <f>IF(B14="","","MPS-"&amp;TEXT(ROW()-8,"000"))</f>
        <v/>
      </c>
      <c r="B14" s="14" t="inlineStr">
        <is>
          <t>FG-600</t>
        </is>
      </c>
      <c r="C14" s="14" t="inlineStr">
        <is>
          <t>RUN-260906-F</t>
        </is>
      </c>
      <c r="D14" s="14" t="inlineStr">
        <is>
          <t>Shop-Floor Supervisor</t>
        </is>
      </c>
      <c r="E14" s="15" t="n">
        <v>46282</v>
      </c>
      <c r="F14" s="15" t="n">
        <v>46282</v>
      </c>
      <c r="G14" s="16" t="n">
        <v>12</v>
      </c>
      <c r="H14" s="16" t="n">
        <v>10</v>
      </c>
      <c r="I14" s="16" t="n">
        <v>10</v>
      </c>
      <c r="J14" s="16" t="n">
        <v>200</v>
      </c>
      <c r="K14" s="16" t="n">
        <v>200</v>
      </c>
      <c r="L14" s="14" t="inlineStr">
        <is>
          <t>Actual Recorded</t>
        </is>
      </c>
      <c r="M14" s="13">
        <f>IF(OR(B14="",NOT(ISNUMBER(E14)),NOT(ISNUMBER(F14)),NOT(ISNUMBER($B$2)),NOT(ISNUMBER($E$2))),"",IF($E$2&lt;$B$2,"",IF(E14&gt;F14,"Reschedule required: action after required date",IF(OR(E14&lt;$B$2,E14&gt;$E$2),"Reschedule required: action outside reporting period","Date sequence is acceptable"))))</f>
        <v/>
      </c>
      <c r="N14" s="13">
        <f>IF(OR(B14="",NOT(ISNUMBER(G14)),NOT(ISNUMBER(H14))),"",IF(H14&lt;=G14,"Within available resource time","Reschedule required"))</f>
        <v/>
      </c>
      <c r="O14" s="13">
        <f>IF(B14="","",IF(AND(I14="",K14=""),"",IF(OR(AND(I14&lt;&gt;"",NOT(ISNUMBER(I14))),AND(K14&lt;&gt;"",NOT(ISNUMBER(K14)))),"",IF(OR(AND(I14&lt;&gt;"",NOT(ISNUMBER(H14))),AND(K14&lt;&gt;"",NOT(ISNUMBER(J14)))),"Actual entry needs a planned value",IF(AND(OR(I14="",I14=H14),OR(K14="",K14=J14)),"Actual entries match plan","Actual entries differ from plan")))))</f>
        <v/>
      </c>
      <c r="P14" s="13">
        <f>IF(B14="","",IF(L14="","Select a status",IF(OR(AND(I14&lt;&gt;"",NOT(ISNUMBER(I14))),AND(K14&lt;&gt;"",NOT(ISNUMBER(K14)))),"",IF(AND(OR(I14&lt;&gt;"",K14&lt;&gt;""),L14&lt;&gt;"Actual Recorded"),"Update status to Actual Recorded",IF(AND(L14="Actual Recorded",I14="",K14=""),"Actual status needs an actual entry",IF(L14="Reschedule Required","Rescheduling status selected","Status entry accepted"))))))</f>
        <v/>
      </c>
      <c r="Q14" s="17">
        <f>IF(OR(B14="",NOT(ISNUMBER(H14)),NOT(ISNUMBER(I14))),"",IFERROR(I14-H14,""))</f>
        <v/>
      </c>
      <c r="R14" s="17">
        <f>IF(OR(B14="",NOT(ISNUMBER(J14)),NOT(ISNUMBER(K14))),"",IFERROR(K14-J14,""))</f>
        <v/>
      </c>
      <c r="S14" s="13">
        <f>IF(B14="","",IF(OR(M14="Reschedule required: action after required date",M14="Reschedule required: action outside reporting period",N14="Reschedule required",L14="Reschedule Required"),"Open",""))</f>
        <v/>
      </c>
      <c r="T14" s="13">
        <f>IF(OR(B14="",S14&lt;&gt;"Open"),"",IF(M14="Reschedule required: action after required date","Planned action date is after required date; ","")&amp;IF(M14="Reschedule required: action outside reporting period","Planned action date is outside reporting period; ","")&amp;IF(N14="Reschedule required","Planned run time exceeds available resource time; ","")&amp;IF(L14="Reschedule Required","Status is marked Reschedule Required",""))</f>
        <v/>
      </c>
      <c r="U14" s="13">
        <f>IF(OR(B14="",NOT(ISNUMBER(E14))),"",IFERROR(E14+(ROW()-8)/100000,""))</f>
        <v/>
      </c>
    </row>
    <row r="15" ht="25" customHeight="1">
      <c r="A15" s="13">
        <f>IF(B15="","","MPS-"&amp;TEXT(ROW()-8,"000"))</f>
        <v/>
      </c>
      <c r="B15" s="14" t="inlineStr">
        <is>
          <t>FG-700</t>
        </is>
      </c>
      <c r="C15" s="14" t="inlineStr">
        <is>
          <t>RUN-260907-G</t>
        </is>
      </c>
      <c r="D15" s="14" t="inlineStr">
        <is>
          <t>Production Planner</t>
        </is>
      </c>
      <c r="E15" s="15" t="n">
        <v>46282</v>
      </c>
      <c r="F15" s="15" t="n">
        <v>46284</v>
      </c>
      <c r="G15" s="16" t="n">
        <v>10</v>
      </c>
      <c r="H15" s="16" t="n">
        <v>8</v>
      </c>
      <c r="I15" s="16" t="n"/>
      <c r="J15" s="16" t="n">
        <v>90</v>
      </c>
      <c r="K15" s="16" t="n"/>
      <c r="L15" s="14" t="inlineStr">
        <is>
          <t>Reschedule Required</t>
        </is>
      </c>
      <c r="M15" s="13">
        <f>IF(OR(B15="",NOT(ISNUMBER(E15)),NOT(ISNUMBER(F15)),NOT(ISNUMBER($B$2)),NOT(ISNUMBER($E$2))),"",IF($E$2&lt;$B$2,"",IF(E15&gt;F15,"Reschedule required: action after required date",IF(OR(E15&lt;$B$2,E15&gt;$E$2),"Reschedule required: action outside reporting period","Date sequence is acceptable"))))</f>
        <v/>
      </c>
      <c r="N15" s="13">
        <f>IF(OR(B15="",NOT(ISNUMBER(G15)),NOT(ISNUMBER(H15))),"",IF(H15&lt;=G15,"Within available resource time","Reschedule required"))</f>
        <v/>
      </c>
      <c r="O15" s="13">
        <f>IF(B15="","",IF(AND(I15="",K15=""),"",IF(OR(AND(I15&lt;&gt;"",NOT(ISNUMBER(I15))),AND(K15&lt;&gt;"",NOT(ISNUMBER(K15)))),"",IF(OR(AND(I15&lt;&gt;"",NOT(ISNUMBER(H15))),AND(K15&lt;&gt;"",NOT(ISNUMBER(J15)))),"Actual entry needs a planned value",IF(AND(OR(I15="",I15=H15),OR(K15="",K15=J15)),"Actual entries match plan","Actual entries differ from plan")))))</f>
        <v/>
      </c>
      <c r="P15" s="13">
        <f>IF(B15="","",IF(L15="","Select a status",IF(OR(AND(I15&lt;&gt;"",NOT(ISNUMBER(I15))),AND(K15&lt;&gt;"",NOT(ISNUMBER(K15)))),"",IF(AND(OR(I15&lt;&gt;"",K15&lt;&gt;""),L15&lt;&gt;"Actual Recorded"),"Update status to Actual Recorded",IF(AND(L15="Actual Recorded",I15="",K15=""),"Actual status needs an actual entry",IF(L15="Reschedule Required","Rescheduling status selected","Status entry accepted"))))))</f>
        <v/>
      </c>
      <c r="Q15" s="17">
        <f>IF(OR(B15="",NOT(ISNUMBER(H15)),NOT(ISNUMBER(I15))),"",IFERROR(I15-H15,""))</f>
        <v/>
      </c>
      <c r="R15" s="17">
        <f>IF(OR(B15="",NOT(ISNUMBER(J15)),NOT(ISNUMBER(K15))),"",IFERROR(K15-J15,""))</f>
        <v/>
      </c>
      <c r="S15" s="13">
        <f>IF(B15="","",IF(OR(M15="Reschedule required: action after required date",M15="Reschedule required: action outside reporting period",N15="Reschedule required",L15="Reschedule Required"),"Open",""))</f>
        <v/>
      </c>
      <c r="T15" s="13">
        <f>IF(OR(B15="",S15&lt;&gt;"Open"),"",IF(M15="Reschedule required: action after required date","Planned action date is after required date; ","")&amp;IF(M15="Reschedule required: action outside reporting period","Planned action date is outside reporting period; ","")&amp;IF(N15="Reschedule required","Planned run time exceeds available resource time; ","")&amp;IF(L15="Reschedule Required","Status is marked Reschedule Required",""))</f>
        <v/>
      </c>
      <c r="U15" s="13">
        <f>IF(OR(B15="",NOT(ISNUMBER(E15))),"",IFERROR(E15+(ROW()-8)/100000,""))</f>
        <v/>
      </c>
    </row>
    <row r="16" ht="25" customHeight="1">
      <c r="A16" s="13">
        <f>IF(B16="","","MPS-"&amp;TEXT(ROW()-8,"000"))</f>
        <v/>
      </c>
      <c r="B16" s="14" t="inlineStr">
        <is>
          <t>FG-800</t>
        </is>
      </c>
      <c r="C16" s="14" t="inlineStr">
        <is>
          <t>RUN-260908-H</t>
        </is>
      </c>
      <c r="D16" s="14" t="inlineStr">
        <is>
          <t>Production Planner</t>
        </is>
      </c>
      <c r="E16" s="15" t="n">
        <v>46285</v>
      </c>
      <c r="F16" s="15" t="n">
        <v>46288</v>
      </c>
      <c r="G16" s="16" t="n">
        <v>9</v>
      </c>
      <c r="H16" s="16" t="n">
        <v>7</v>
      </c>
      <c r="I16" s="16" t="n"/>
      <c r="J16" s="16" t="n">
        <v>60</v>
      </c>
      <c r="K16" s="16" t="n"/>
      <c r="L16" s="14" t="inlineStr">
        <is>
          <t>Planned</t>
        </is>
      </c>
      <c r="M16" s="13">
        <f>IF(OR(B16="",NOT(ISNUMBER(E16)),NOT(ISNUMBER(F16)),NOT(ISNUMBER($B$2)),NOT(ISNUMBER($E$2))),"",IF($E$2&lt;$B$2,"",IF(E16&gt;F16,"Reschedule required: action after required date",IF(OR(E16&lt;$B$2,E16&gt;$E$2),"Reschedule required: action outside reporting period","Date sequence is acceptable"))))</f>
        <v/>
      </c>
      <c r="N16" s="13">
        <f>IF(OR(B16="",NOT(ISNUMBER(G16)),NOT(ISNUMBER(H16))),"",IF(H16&lt;=G16,"Within available resource time","Reschedule required"))</f>
        <v/>
      </c>
      <c r="O16" s="13">
        <f>IF(B16="","",IF(AND(I16="",K16=""),"",IF(OR(AND(I16&lt;&gt;"",NOT(ISNUMBER(I16))),AND(K16&lt;&gt;"",NOT(ISNUMBER(K16)))),"",IF(OR(AND(I16&lt;&gt;"",NOT(ISNUMBER(H16))),AND(K16&lt;&gt;"",NOT(ISNUMBER(J16)))),"Actual entry needs a planned value",IF(AND(OR(I16="",I16=H16),OR(K16="",K16=J16)),"Actual entries match plan","Actual entries differ from plan")))))</f>
        <v/>
      </c>
      <c r="P16" s="13">
        <f>IF(B16="","",IF(L16="","Select a status",IF(OR(AND(I16&lt;&gt;"",NOT(ISNUMBER(I16))),AND(K16&lt;&gt;"",NOT(ISNUMBER(K16)))),"",IF(AND(OR(I16&lt;&gt;"",K16&lt;&gt;""),L16&lt;&gt;"Actual Recorded"),"Update status to Actual Recorded",IF(AND(L16="Actual Recorded",I16="",K16=""),"Actual status needs an actual entry",IF(L16="Reschedule Required","Rescheduling status selected","Status entry accepted"))))))</f>
        <v/>
      </c>
      <c r="Q16" s="17">
        <f>IF(OR(B16="",NOT(ISNUMBER(H16)),NOT(ISNUMBER(I16))),"",IFERROR(I16-H16,""))</f>
        <v/>
      </c>
      <c r="R16" s="17">
        <f>IF(OR(B16="",NOT(ISNUMBER(J16)),NOT(ISNUMBER(K16))),"",IFERROR(K16-J16,""))</f>
        <v/>
      </c>
      <c r="S16" s="13">
        <f>IF(B16="","",IF(OR(M16="Reschedule required: action after required date",M16="Reschedule required: action outside reporting period",N16="Reschedule required",L16="Reschedule Required"),"Open",""))</f>
        <v/>
      </c>
      <c r="T16" s="13">
        <f>IF(OR(B16="",S16&lt;&gt;"Open"),"",IF(M16="Reschedule required: action after required date","Planned action date is after required date; ","")&amp;IF(M16="Reschedule required: action outside reporting period","Planned action date is outside reporting period; ","")&amp;IF(N16="Reschedule required","Planned run time exceeds available resource time; ","")&amp;IF(L16="Reschedule Required","Status is marked Reschedule Required",""))</f>
        <v/>
      </c>
      <c r="U16" s="13">
        <f>IF(OR(B16="",NOT(ISNUMBER(E16))),"",IFERROR(E16+(ROW()-8)/100000,""))</f>
        <v/>
      </c>
    </row>
    <row r="17" ht="25" customHeight="1">
      <c r="A17" s="13">
        <f>IF(B17="","","MPS-"&amp;TEXT(ROW()-8,"000"))</f>
        <v/>
      </c>
      <c r="B17" s="14" t="inlineStr">
        <is>
          <t>FG-900</t>
        </is>
      </c>
      <c r="C17" s="14" t="inlineStr">
        <is>
          <t>RUN-260909-I</t>
        </is>
      </c>
      <c r="D17" s="14" t="inlineStr">
        <is>
          <t>Production Planner</t>
        </is>
      </c>
      <c r="E17" s="15" t="n">
        <v>46296</v>
      </c>
      <c r="F17" s="15" t="n">
        <v>46298</v>
      </c>
      <c r="G17" s="16" t="n">
        <v>10</v>
      </c>
      <c r="H17" s="16" t="n">
        <v>6</v>
      </c>
      <c r="I17" s="16" t="n"/>
      <c r="J17" s="16" t="n">
        <v>110</v>
      </c>
      <c r="K17" s="16" t="n"/>
      <c r="L17" s="14" t="inlineStr">
        <is>
          <t>Ready for Review</t>
        </is>
      </c>
      <c r="M17" s="13">
        <f>IF(OR(B17="",NOT(ISNUMBER(E17)),NOT(ISNUMBER(F17)),NOT(ISNUMBER($B$2)),NOT(ISNUMBER($E$2))),"",IF($E$2&lt;$B$2,"",IF(E17&gt;F17,"Reschedule required: action after required date",IF(OR(E17&lt;$B$2,E17&gt;$E$2),"Reschedule required: action outside reporting period","Date sequence is acceptable"))))</f>
        <v/>
      </c>
      <c r="N17" s="13">
        <f>IF(OR(B17="",NOT(ISNUMBER(G17)),NOT(ISNUMBER(H17))),"",IF(H17&lt;=G17,"Within available resource time","Reschedule required"))</f>
        <v/>
      </c>
      <c r="O17" s="13">
        <f>IF(B17="","",IF(AND(I17="",K17=""),"",IF(OR(AND(I17&lt;&gt;"",NOT(ISNUMBER(I17))),AND(K17&lt;&gt;"",NOT(ISNUMBER(K17)))),"",IF(OR(AND(I17&lt;&gt;"",NOT(ISNUMBER(H17))),AND(K17&lt;&gt;"",NOT(ISNUMBER(J17)))),"Actual entry needs a planned value",IF(AND(OR(I17="",I17=H17),OR(K17="",K17=J17)),"Actual entries match plan","Actual entries differ from plan")))))</f>
        <v/>
      </c>
      <c r="P17" s="13">
        <f>IF(B17="","",IF(L17="","Select a status",IF(OR(AND(I17&lt;&gt;"",NOT(ISNUMBER(I17))),AND(K17&lt;&gt;"",NOT(ISNUMBER(K17)))),"",IF(AND(OR(I17&lt;&gt;"",K17&lt;&gt;""),L17&lt;&gt;"Actual Recorded"),"Update status to Actual Recorded",IF(AND(L17="Actual Recorded",I17="",K17=""),"Actual status needs an actual entry",IF(L17="Reschedule Required","Rescheduling status selected","Status entry accepted"))))))</f>
        <v/>
      </c>
      <c r="Q17" s="17">
        <f>IF(OR(B17="",NOT(ISNUMBER(H17)),NOT(ISNUMBER(I17))),"",IFERROR(I17-H17,""))</f>
        <v/>
      </c>
      <c r="R17" s="17">
        <f>IF(OR(B17="",NOT(ISNUMBER(J17)),NOT(ISNUMBER(K17))),"",IFERROR(K17-J17,""))</f>
        <v/>
      </c>
      <c r="S17" s="13">
        <f>IF(B17="","",IF(OR(M17="Reschedule required: action after required date",M17="Reschedule required: action outside reporting period",N17="Reschedule required",L17="Reschedule Required"),"Open",""))</f>
        <v/>
      </c>
      <c r="T17" s="13">
        <f>IF(OR(B17="",S17&lt;&gt;"Open"),"",IF(M17="Reschedule required: action after required date","Planned action date is after required date; ","")&amp;IF(M17="Reschedule required: action outside reporting period","Planned action date is outside reporting period; ","")&amp;IF(N17="Reschedule required","Planned run time exceeds available resource time; ","")&amp;IF(L17="Reschedule Required","Status is marked Reschedule Required",""))</f>
        <v/>
      </c>
      <c r="U17" s="13">
        <f>IF(OR(B17="",NOT(ISNUMBER(E17))),"",IFERROR(E17+(ROW()-8)/100000,""))</f>
        <v/>
      </c>
    </row>
    <row r="18" ht="25" customHeight="1">
      <c r="A18" s="13">
        <f>IF(B18="","","MPS-"&amp;TEXT(ROW()-8,"000"))</f>
        <v/>
      </c>
      <c r="B18" s="14" t="inlineStr">
        <is>
          <t>FG-1000</t>
        </is>
      </c>
      <c r="C18" s="14" t="inlineStr">
        <is>
          <t>RUN-260910-J</t>
        </is>
      </c>
      <c r="D18" s="14" t="inlineStr">
        <is>
          <t>Production Planner</t>
        </is>
      </c>
      <c r="E18" s="15" t="n">
        <v>46287</v>
      </c>
      <c r="F18" s="15" t="n">
        <v>46289</v>
      </c>
      <c r="G18" s="16" t="n">
        <v>6</v>
      </c>
      <c r="H18" s="16" t="n">
        <v>6</v>
      </c>
      <c r="I18" s="16" t="n"/>
      <c r="J18" s="16" t="n">
        <v>60</v>
      </c>
      <c r="K18" s="16" t="n"/>
      <c r="L18" s="14" t="inlineStr">
        <is>
          <t>Planned</t>
        </is>
      </c>
      <c r="M18" s="13">
        <f>IF(OR(B18="",NOT(ISNUMBER(E18)),NOT(ISNUMBER(F18)),NOT(ISNUMBER($B$2)),NOT(ISNUMBER($E$2))),"",IF($E$2&lt;$B$2,"",IF(E18&gt;F18,"Reschedule required: action after required date",IF(OR(E18&lt;$B$2,E18&gt;$E$2),"Reschedule required: action outside reporting period","Date sequence is acceptable"))))</f>
        <v/>
      </c>
      <c r="N18" s="13">
        <f>IF(OR(B18="",NOT(ISNUMBER(G18)),NOT(ISNUMBER(H18))),"",IF(H18&lt;=G18,"Within available resource time","Reschedule required"))</f>
        <v/>
      </c>
      <c r="O18" s="13">
        <f>IF(B18="","",IF(AND(I18="",K18=""),"",IF(OR(AND(I18&lt;&gt;"",NOT(ISNUMBER(I18))),AND(K18&lt;&gt;"",NOT(ISNUMBER(K18)))),"",IF(OR(AND(I18&lt;&gt;"",NOT(ISNUMBER(H18))),AND(K18&lt;&gt;"",NOT(ISNUMBER(J18)))),"Actual entry needs a planned value",IF(AND(OR(I18="",I18=H18),OR(K18="",K18=J18)),"Actual entries match plan","Actual entries differ from plan")))))</f>
        <v/>
      </c>
      <c r="P18" s="13">
        <f>IF(B18="","",IF(L18="","Select a status",IF(OR(AND(I18&lt;&gt;"",NOT(ISNUMBER(I18))),AND(K18&lt;&gt;"",NOT(ISNUMBER(K18)))),"",IF(AND(OR(I18&lt;&gt;"",K18&lt;&gt;""),L18&lt;&gt;"Actual Recorded"),"Update status to Actual Recorded",IF(AND(L18="Actual Recorded",I18="",K18=""),"Actual status needs an actual entry",IF(L18="Reschedule Required","Rescheduling status selected","Status entry accepted"))))))</f>
        <v/>
      </c>
      <c r="Q18" s="17">
        <f>IF(OR(B18="",NOT(ISNUMBER(H18)),NOT(ISNUMBER(I18))),"",IFERROR(I18-H18,""))</f>
        <v/>
      </c>
      <c r="R18" s="17">
        <f>IF(OR(B18="",NOT(ISNUMBER(J18)),NOT(ISNUMBER(K18))),"",IFERROR(K18-J18,""))</f>
        <v/>
      </c>
      <c r="S18" s="13">
        <f>IF(B18="","",IF(OR(M18="Reschedule required: action after required date",M18="Reschedule required: action outside reporting period",N18="Reschedule required",L18="Reschedule Required"),"Open",""))</f>
        <v/>
      </c>
      <c r="T18" s="13">
        <f>IF(OR(B18="",S18&lt;&gt;"Open"),"",IF(M18="Reschedule required: action after required date","Planned action date is after required date; ","")&amp;IF(M18="Reschedule required: action outside reporting period","Planned action date is outside reporting period; ","")&amp;IF(N18="Reschedule required","Planned run time exceeds available resource time; ","")&amp;IF(L18="Reschedule Required","Status is marked Reschedule Required",""))</f>
        <v/>
      </c>
      <c r="U18" s="13">
        <f>IF(OR(B18="",NOT(ISNUMBER(E18))),"",IFERROR(E18+(ROW()-8)/100000,""))</f>
        <v/>
      </c>
    </row>
    <row r="19" ht="25" customHeight="1">
      <c r="A19" s="13">
        <f>IF(B19="","","MPS-"&amp;TEXT(ROW()-8,"000"))</f>
        <v/>
      </c>
      <c r="B19" s="14" t="n"/>
      <c r="C19" s="14" t="n"/>
      <c r="D19" s="14" t="n"/>
      <c r="E19" s="15" t="n"/>
      <c r="F19" s="15" t="n"/>
      <c r="G19" s="16" t="n"/>
      <c r="H19" s="16" t="n"/>
      <c r="I19" s="16" t="n"/>
      <c r="J19" s="16" t="n"/>
      <c r="K19" s="16" t="n"/>
      <c r="L19" s="14" t="n"/>
      <c r="M19" s="13">
        <f>IF(OR(B19="",NOT(ISNUMBER(E19)),NOT(ISNUMBER(F19)),NOT(ISNUMBER($B$2)),NOT(ISNUMBER($E$2))),"",IF($E$2&lt;$B$2,"",IF(E19&gt;F19,"Reschedule required: action after required date",IF(OR(E19&lt;$B$2,E19&gt;$E$2),"Reschedule required: action outside reporting period","Date sequence is acceptable"))))</f>
        <v/>
      </c>
      <c r="N19" s="13">
        <f>IF(OR(B19="",NOT(ISNUMBER(G19)),NOT(ISNUMBER(H19))),"",IF(H19&lt;=G19,"Within available resource time","Reschedule required"))</f>
        <v/>
      </c>
      <c r="O19" s="13">
        <f>IF(B19="","",IF(AND(I19="",K19=""),"",IF(OR(AND(I19&lt;&gt;"",NOT(ISNUMBER(I19))),AND(K19&lt;&gt;"",NOT(ISNUMBER(K19)))),"",IF(OR(AND(I19&lt;&gt;"",NOT(ISNUMBER(H19))),AND(K19&lt;&gt;"",NOT(ISNUMBER(J19)))),"Actual entry needs a planned value",IF(AND(OR(I19="",I19=H19),OR(K19="",K19=J19)),"Actual entries match plan","Actual entries differ from plan")))))</f>
        <v/>
      </c>
      <c r="P19" s="13">
        <f>IF(B19="","",IF(L19="","Select a status",IF(OR(AND(I19&lt;&gt;"",NOT(ISNUMBER(I19))),AND(K19&lt;&gt;"",NOT(ISNUMBER(K19)))),"",IF(AND(OR(I19&lt;&gt;"",K19&lt;&gt;""),L19&lt;&gt;"Actual Recorded"),"Update status to Actual Recorded",IF(AND(L19="Actual Recorded",I19="",K19=""),"Actual status needs an actual entry",IF(L19="Reschedule Required","Rescheduling status selected","Status entry accepted"))))))</f>
        <v/>
      </c>
      <c r="Q19" s="17">
        <f>IF(OR(B19="",NOT(ISNUMBER(H19)),NOT(ISNUMBER(I19))),"",IFERROR(I19-H19,""))</f>
        <v/>
      </c>
      <c r="R19" s="17">
        <f>IF(OR(B19="",NOT(ISNUMBER(J19)),NOT(ISNUMBER(K19))),"",IFERROR(K19-J19,""))</f>
        <v/>
      </c>
      <c r="S19" s="13">
        <f>IF(B19="","",IF(OR(M19="Reschedule required: action after required date",M19="Reschedule required: action outside reporting period",N19="Reschedule required",L19="Reschedule Required"),"Open",""))</f>
        <v/>
      </c>
      <c r="T19" s="13">
        <f>IF(OR(B19="",S19&lt;&gt;"Open"),"",IF(M19="Reschedule required: action after required date","Planned action date is after required date; ","")&amp;IF(M19="Reschedule required: action outside reporting period","Planned action date is outside reporting period; ","")&amp;IF(N19="Reschedule required","Planned run time exceeds available resource time; ","")&amp;IF(L19="Reschedule Required","Status is marked Reschedule Required",""))</f>
        <v/>
      </c>
      <c r="U19" s="13">
        <f>IF(OR(B19="",NOT(ISNUMBER(E19))),"",IFERROR(E19+(ROW()-8)/100000,""))</f>
        <v/>
      </c>
    </row>
    <row r="20" ht="25" customHeight="1">
      <c r="A20" s="13">
        <f>IF(B20="","","MPS-"&amp;TEXT(ROW()-8,"000"))</f>
        <v/>
      </c>
      <c r="B20" s="14" t="n"/>
      <c r="C20" s="14" t="n"/>
      <c r="D20" s="14" t="n"/>
      <c r="E20" s="15" t="n"/>
      <c r="F20" s="15" t="n"/>
      <c r="G20" s="16" t="n"/>
      <c r="H20" s="16" t="n"/>
      <c r="I20" s="16" t="n"/>
      <c r="J20" s="16" t="n"/>
      <c r="K20" s="16" t="n"/>
      <c r="L20" s="14" t="n"/>
      <c r="M20" s="13">
        <f>IF(OR(B20="",NOT(ISNUMBER(E20)),NOT(ISNUMBER(F20)),NOT(ISNUMBER($B$2)),NOT(ISNUMBER($E$2))),"",IF($E$2&lt;$B$2,"",IF(E20&gt;F20,"Reschedule required: action after required date",IF(OR(E20&lt;$B$2,E20&gt;$E$2),"Reschedule required: action outside reporting period","Date sequence is acceptable"))))</f>
        <v/>
      </c>
      <c r="N20" s="13">
        <f>IF(OR(B20="",NOT(ISNUMBER(G20)),NOT(ISNUMBER(H20))),"",IF(H20&lt;=G20,"Within available resource time","Reschedule required"))</f>
        <v/>
      </c>
      <c r="O20" s="13">
        <f>IF(B20="","",IF(AND(I20="",K20=""),"",IF(OR(AND(I20&lt;&gt;"",NOT(ISNUMBER(I20))),AND(K20&lt;&gt;"",NOT(ISNUMBER(K20)))),"",IF(OR(AND(I20&lt;&gt;"",NOT(ISNUMBER(H20))),AND(K20&lt;&gt;"",NOT(ISNUMBER(J20)))),"Actual entry needs a planned value",IF(AND(OR(I20="",I20=H20),OR(K20="",K20=J20)),"Actual entries match plan","Actual entries differ from plan")))))</f>
        <v/>
      </c>
      <c r="P20" s="13">
        <f>IF(B20="","",IF(L20="","Select a status",IF(OR(AND(I20&lt;&gt;"",NOT(ISNUMBER(I20))),AND(K20&lt;&gt;"",NOT(ISNUMBER(K20)))),"",IF(AND(OR(I20&lt;&gt;"",K20&lt;&gt;""),L20&lt;&gt;"Actual Recorded"),"Update status to Actual Recorded",IF(AND(L20="Actual Recorded",I20="",K20=""),"Actual status needs an actual entry",IF(L20="Reschedule Required","Rescheduling status selected","Status entry accepted"))))))</f>
        <v/>
      </c>
      <c r="Q20" s="17">
        <f>IF(OR(B20="",NOT(ISNUMBER(H20)),NOT(ISNUMBER(I20))),"",IFERROR(I20-H20,""))</f>
        <v/>
      </c>
      <c r="R20" s="17">
        <f>IF(OR(B20="",NOT(ISNUMBER(J20)),NOT(ISNUMBER(K20))),"",IFERROR(K20-J20,""))</f>
        <v/>
      </c>
      <c r="S20" s="13">
        <f>IF(B20="","",IF(OR(M20="Reschedule required: action after required date",M20="Reschedule required: action outside reporting period",N20="Reschedule required",L20="Reschedule Required"),"Open",""))</f>
        <v/>
      </c>
      <c r="T20" s="13">
        <f>IF(OR(B20="",S20&lt;&gt;"Open"),"",IF(M20="Reschedule required: action after required date","Planned action date is after required date; ","")&amp;IF(M20="Reschedule required: action outside reporting period","Planned action date is outside reporting period; ","")&amp;IF(N20="Reschedule required","Planned run time exceeds available resource time; ","")&amp;IF(L20="Reschedule Required","Status is marked Reschedule Required",""))</f>
        <v/>
      </c>
      <c r="U20" s="13">
        <f>IF(OR(B20="",NOT(ISNUMBER(E20))),"",IFERROR(E20+(ROW()-8)/100000,""))</f>
        <v/>
      </c>
    </row>
    <row r="21" ht="25" customHeight="1">
      <c r="A21" s="13">
        <f>IF(B21="","","MPS-"&amp;TEXT(ROW()-8,"000"))</f>
        <v/>
      </c>
      <c r="B21" s="14" t="n"/>
      <c r="C21" s="14" t="n"/>
      <c r="D21" s="14" t="n"/>
      <c r="E21" s="15" t="n"/>
      <c r="F21" s="15" t="n"/>
      <c r="G21" s="16" t="n"/>
      <c r="H21" s="16" t="n"/>
      <c r="I21" s="16" t="n"/>
      <c r="J21" s="16" t="n"/>
      <c r="K21" s="16" t="n"/>
      <c r="L21" s="14" t="n"/>
      <c r="M21" s="13">
        <f>IF(OR(B21="",NOT(ISNUMBER(E21)),NOT(ISNUMBER(F21)),NOT(ISNUMBER($B$2)),NOT(ISNUMBER($E$2))),"",IF($E$2&lt;$B$2,"",IF(E21&gt;F21,"Reschedule required: action after required date",IF(OR(E21&lt;$B$2,E21&gt;$E$2),"Reschedule required: action outside reporting period","Date sequence is acceptable"))))</f>
        <v/>
      </c>
      <c r="N21" s="13">
        <f>IF(OR(B21="",NOT(ISNUMBER(G21)),NOT(ISNUMBER(H21))),"",IF(H21&lt;=G21,"Within available resource time","Reschedule required"))</f>
        <v/>
      </c>
      <c r="O21" s="13">
        <f>IF(B21="","",IF(AND(I21="",K21=""),"",IF(OR(AND(I21&lt;&gt;"",NOT(ISNUMBER(I21))),AND(K21&lt;&gt;"",NOT(ISNUMBER(K21)))),"",IF(OR(AND(I21&lt;&gt;"",NOT(ISNUMBER(H21))),AND(K21&lt;&gt;"",NOT(ISNUMBER(J21)))),"Actual entry needs a planned value",IF(AND(OR(I21="",I21=H21),OR(K21="",K21=J21)),"Actual entries match plan","Actual entries differ from plan")))))</f>
        <v/>
      </c>
      <c r="P21" s="13">
        <f>IF(B21="","",IF(L21="","Select a status",IF(OR(AND(I21&lt;&gt;"",NOT(ISNUMBER(I21))),AND(K21&lt;&gt;"",NOT(ISNUMBER(K21)))),"",IF(AND(OR(I21&lt;&gt;"",K21&lt;&gt;""),L21&lt;&gt;"Actual Recorded"),"Update status to Actual Recorded",IF(AND(L21="Actual Recorded",I21="",K21=""),"Actual status needs an actual entry",IF(L21="Reschedule Required","Rescheduling status selected","Status entry accepted"))))))</f>
        <v/>
      </c>
      <c r="Q21" s="17">
        <f>IF(OR(B21="",NOT(ISNUMBER(H21)),NOT(ISNUMBER(I21))),"",IFERROR(I21-H21,""))</f>
        <v/>
      </c>
      <c r="R21" s="17">
        <f>IF(OR(B21="",NOT(ISNUMBER(J21)),NOT(ISNUMBER(K21))),"",IFERROR(K21-J21,""))</f>
        <v/>
      </c>
      <c r="S21" s="13">
        <f>IF(B21="","",IF(OR(M21="Reschedule required: action after required date",M21="Reschedule required: action outside reporting period",N21="Reschedule required",L21="Reschedule Required"),"Open",""))</f>
        <v/>
      </c>
      <c r="T21" s="13">
        <f>IF(OR(B21="",S21&lt;&gt;"Open"),"",IF(M21="Reschedule required: action after required date","Planned action date is after required date; ","")&amp;IF(M21="Reschedule required: action outside reporting period","Planned action date is outside reporting period; ","")&amp;IF(N21="Reschedule required","Planned run time exceeds available resource time; ","")&amp;IF(L21="Reschedule Required","Status is marked Reschedule Required",""))</f>
        <v/>
      </c>
      <c r="U21" s="13">
        <f>IF(OR(B21="",NOT(ISNUMBER(E21))),"",IFERROR(E21+(ROW()-8)/100000,""))</f>
        <v/>
      </c>
    </row>
    <row r="22" ht="25" customHeight="1">
      <c r="A22" s="13">
        <f>IF(B22="","","MPS-"&amp;TEXT(ROW()-8,"000"))</f>
        <v/>
      </c>
      <c r="B22" s="14" t="n"/>
      <c r="C22" s="14" t="n"/>
      <c r="D22" s="14" t="n"/>
      <c r="E22" s="15" t="n"/>
      <c r="F22" s="15" t="n"/>
      <c r="G22" s="16" t="n"/>
      <c r="H22" s="16" t="n"/>
      <c r="I22" s="16" t="n"/>
      <c r="J22" s="16" t="n"/>
      <c r="K22" s="16" t="n"/>
      <c r="L22" s="14" t="n"/>
      <c r="M22" s="13">
        <f>IF(OR(B22="",NOT(ISNUMBER(E22)),NOT(ISNUMBER(F22)),NOT(ISNUMBER($B$2)),NOT(ISNUMBER($E$2))),"",IF($E$2&lt;$B$2,"",IF(E22&gt;F22,"Reschedule required: action after required date",IF(OR(E22&lt;$B$2,E22&gt;$E$2),"Reschedule required: action outside reporting period","Date sequence is acceptable"))))</f>
        <v/>
      </c>
      <c r="N22" s="13">
        <f>IF(OR(B22="",NOT(ISNUMBER(G22)),NOT(ISNUMBER(H22))),"",IF(H22&lt;=G22,"Within available resource time","Reschedule required"))</f>
        <v/>
      </c>
      <c r="O22" s="13">
        <f>IF(B22="","",IF(AND(I22="",K22=""),"",IF(OR(AND(I22&lt;&gt;"",NOT(ISNUMBER(I22))),AND(K22&lt;&gt;"",NOT(ISNUMBER(K22)))),"",IF(OR(AND(I22&lt;&gt;"",NOT(ISNUMBER(H22))),AND(K22&lt;&gt;"",NOT(ISNUMBER(J22)))),"Actual entry needs a planned value",IF(AND(OR(I22="",I22=H22),OR(K22="",K22=J22)),"Actual entries match plan","Actual entries differ from plan")))))</f>
        <v/>
      </c>
      <c r="P22" s="13">
        <f>IF(B22="","",IF(L22="","Select a status",IF(OR(AND(I22&lt;&gt;"",NOT(ISNUMBER(I22))),AND(K22&lt;&gt;"",NOT(ISNUMBER(K22)))),"",IF(AND(OR(I22&lt;&gt;"",K22&lt;&gt;""),L22&lt;&gt;"Actual Recorded"),"Update status to Actual Recorded",IF(AND(L22="Actual Recorded",I22="",K22=""),"Actual status needs an actual entry",IF(L22="Reschedule Required","Rescheduling status selected","Status entry accepted"))))))</f>
        <v/>
      </c>
      <c r="Q22" s="17">
        <f>IF(OR(B22="",NOT(ISNUMBER(H22)),NOT(ISNUMBER(I22))),"",IFERROR(I22-H22,""))</f>
        <v/>
      </c>
      <c r="R22" s="17">
        <f>IF(OR(B22="",NOT(ISNUMBER(J22)),NOT(ISNUMBER(K22))),"",IFERROR(K22-J22,""))</f>
        <v/>
      </c>
      <c r="S22" s="13">
        <f>IF(B22="","",IF(OR(M22="Reschedule required: action after required date",M22="Reschedule required: action outside reporting period",N22="Reschedule required",L22="Reschedule Required"),"Open",""))</f>
        <v/>
      </c>
      <c r="T22" s="13">
        <f>IF(OR(B22="",S22&lt;&gt;"Open"),"",IF(M22="Reschedule required: action after required date","Planned action date is after required date; ","")&amp;IF(M22="Reschedule required: action outside reporting period","Planned action date is outside reporting period; ","")&amp;IF(N22="Reschedule required","Planned run time exceeds available resource time; ","")&amp;IF(L22="Reschedule Required","Status is marked Reschedule Required",""))</f>
        <v/>
      </c>
      <c r="U22" s="13">
        <f>IF(OR(B22="",NOT(ISNUMBER(E22))),"",IFERROR(E22+(ROW()-8)/100000,""))</f>
        <v/>
      </c>
    </row>
    <row r="23" ht="25" customHeight="1">
      <c r="A23" s="13">
        <f>IF(B23="","","MPS-"&amp;TEXT(ROW()-8,"000"))</f>
        <v/>
      </c>
      <c r="B23" s="14" t="n"/>
      <c r="C23" s="14" t="n"/>
      <c r="D23" s="14" t="n"/>
      <c r="E23" s="15" t="n"/>
      <c r="F23" s="15" t="n"/>
      <c r="G23" s="16" t="n"/>
      <c r="H23" s="16" t="n"/>
      <c r="I23" s="16" t="n"/>
      <c r="J23" s="16" t="n"/>
      <c r="K23" s="16" t="n"/>
      <c r="L23" s="14" t="n"/>
      <c r="M23" s="13">
        <f>IF(OR(B23="",NOT(ISNUMBER(E23)),NOT(ISNUMBER(F23)),NOT(ISNUMBER($B$2)),NOT(ISNUMBER($E$2))),"",IF($E$2&lt;$B$2,"",IF(E23&gt;F23,"Reschedule required: action after required date",IF(OR(E23&lt;$B$2,E23&gt;$E$2),"Reschedule required: action outside reporting period","Date sequence is acceptable"))))</f>
        <v/>
      </c>
      <c r="N23" s="13">
        <f>IF(OR(B23="",NOT(ISNUMBER(G23)),NOT(ISNUMBER(H23))),"",IF(H23&lt;=G23,"Within available resource time","Reschedule required"))</f>
        <v/>
      </c>
      <c r="O23" s="13">
        <f>IF(B23="","",IF(AND(I23="",K23=""),"",IF(OR(AND(I23&lt;&gt;"",NOT(ISNUMBER(I23))),AND(K23&lt;&gt;"",NOT(ISNUMBER(K23)))),"",IF(OR(AND(I23&lt;&gt;"",NOT(ISNUMBER(H23))),AND(K23&lt;&gt;"",NOT(ISNUMBER(J23)))),"Actual entry needs a planned value",IF(AND(OR(I23="",I23=H23),OR(K23="",K23=J23)),"Actual entries match plan","Actual entries differ from plan")))))</f>
        <v/>
      </c>
      <c r="P23" s="13">
        <f>IF(B23="","",IF(L23="","Select a status",IF(OR(AND(I23&lt;&gt;"",NOT(ISNUMBER(I23))),AND(K23&lt;&gt;"",NOT(ISNUMBER(K23)))),"",IF(AND(OR(I23&lt;&gt;"",K23&lt;&gt;""),L23&lt;&gt;"Actual Recorded"),"Update status to Actual Recorded",IF(AND(L23="Actual Recorded",I23="",K23=""),"Actual status needs an actual entry",IF(L23="Reschedule Required","Rescheduling status selected","Status entry accepted"))))))</f>
        <v/>
      </c>
      <c r="Q23" s="17">
        <f>IF(OR(B23="",NOT(ISNUMBER(H23)),NOT(ISNUMBER(I23))),"",IFERROR(I23-H23,""))</f>
        <v/>
      </c>
      <c r="R23" s="17">
        <f>IF(OR(B23="",NOT(ISNUMBER(J23)),NOT(ISNUMBER(K23))),"",IFERROR(K23-J23,""))</f>
        <v/>
      </c>
      <c r="S23" s="13">
        <f>IF(B23="","",IF(OR(M23="Reschedule required: action after required date",M23="Reschedule required: action outside reporting period",N23="Reschedule required",L23="Reschedule Required"),"Open",""))</f>
        <v/>
      </c>
      <c r="T23" s="13">
        <f>IF(OR(B23="",S23&lt;&gt;"Open"),"",IF(M23="Reschedule required: action after required date","Planned action date is after required date; ","")&amp;IF(M23="Reschedule required: action outside reporting period","Planned action date is outside reporting period; ","")&amp;IF(N23="Reschedule required","Planned run time exceeds available resource time; ","")&amp;IF(L23="Reschedule Required","Status is marked Reschedule Required",""))</f>
        <v/>
      </c>
      <c r="U23" s="13">
        <f>IF(OR(B23="",NOT(ISNUMBER(E23))),"",IFERROR(E23+(ROW()-8)/100000,""))</f>
        <v/>
      </c>
    </row>
    <row r="24" ht="25" customHeight="1">
      <c r="A24" s="13">
        <f>IF(B24="","","MPS-"&amp;TEXT(ROW()-8,"000"))</f>
        <v/>
      </c>
      <c r="B24" s="14" t="n"/>
      <c r="C24" s="14" t="n"/>
      <c r="D24" s="14" t="n"/>
      <c r="E24" s="15" t="n"/>
      <c r="F24" s="15" t="n"/>
      <c r="G24" s="16" t="n"/>
      <c r="H24" s="16" t="n"/>
      <c r="I24" s="16" t="n"/>
      <c r="J24" s="16" t="n"/>
      <c r="K24" s="16" t="n"/>
      <c r="L24" s="14" t="n"/>
      <c r="M24" s="13">
        <f>IF(OR(B24="",NOT(ISNUMBER(E24)),NOT(ISNUMBER(F24)),NOT(ISNUMBER($B$2)),NOT(ISNUMBER($E$2))),"",IF($E$2&lt;$B$2,"",IF(E24&gt;F24,"Reschedule required: action after required date",IF(OR(E24&lt;$B$2,E24&gt;$E$2),"Reschedule required: action outside reporting period","Date sequence is acceptable"))))</f>
        <v/>
      </c>
      <c r="N24" s="13">
        <f>IF(OR(B24="",NOT(ISNUMBER(G24)),NOT(ISNUMBER(H24))),"",IF(H24&lt;=G24,"Within available resource time","Reschedule required"))</f>
        <v/>
      </c>
      <c r="O24" s="13">
        <f>IF(B24="","",IF(AND(I24="",K24=""),"",IF(OR(AND(I24&lt;&gt;"",NOT(ISNUMBER(I24))),AND(K24&lt;&gt;"",NOT(ISNUMBER(K24)))),"",IF(OR(AND(I24&lt;&gt;"",NOT(ISNUMBER(H24))),AND(K24&lt;&gt;"",NOT(ISNUMBER(J24)))),"Actual entry needs a planned value",IF(AND(OR(I24="",I24=H24),OR(K24="",K24=J24)),"Actual entries match plan","Actual entries differ from plan")))))</f>
        <v/>
      </c>
      <c r="P24" s="13">
        <f>IF(B24="","",IF(L24="","Select a status",IF(OR(AND(I24&lt;&gt;"",NOT(ISNUMBER(I24))),AND(K24&lt;&gt;"",NOT(ISNUMBER(K24)))),"",IF(AND(OR(I24&lt;&gt;"",K24&lt;&gt;""),L24&lt;&gt;"Actual Recorded"),"Update status to Actual Recorded",IF(AND(L24="Actual Recorded",I24="",K24=""),"Actual status needs an actual entry",IF(L24="Reschedule Required","Rescheduling status selected","Status entry accepted"))))))</f>
        <v/>
      </c>
      <c r="Q24" s="17">
        <f>IF(OR(B24="",NOT(ISNUMBER(H24)),NOT(ISNUMBER(I24))),"",IFERROR(I24-H24,""))</f>
        <v/>
      </c>
      <c r="R24" s="17">
        <f>IF(OR(B24="",NOT(ISNUMBER(J24)),NOT(ISNUMBER(K24))),"",IFERROR(K24-J24,""))</f>
        <v/>
      </c>
      <c r="S24" s="13">
        <f>IF(B24="","",IF(OR(M24="Reschedule required: action after required date",M24="Reschedule required: action outside reporting period",N24="Reschedule required",L24="Reschedule Required"),"Open",""))</f>
        <v/>
      </c>
      <c r="T24" s="13">
        <f>IF(OR(B24="",S24&lt;&gt;"Open"),"",IF(M24="Reschedule required: action after required date","Planned action date is after required date; ","")&amp;IF(M24="Reschedule required: action outside reporting period","Planned action date is outside reporting period; ","")&amp;IF(N24="Reschedule required","Planned run time exceeds available resource time; ","")&amp;IF(L24="Reschedule Required","Status is marked Reschedule Required",""))</f>
        <v/>
      </c>
      <c r="U24" s="13">
        <f>IF(OR(B24="",NOT(ISNUMBER(E24))),"",IFERROR(E24+(ROW()-8)/100000,""))</f>
        <v/>
      </c>
    </row>
    <row r="25" ht="25" customHeight="1">
      <c r="A25" s="13">
        <f>IF(B25="","","MPS-"&amp;TEXT(ROW()-8,"000"))</f>
        <v/>
      </c>
      <c r="B25" s="14" t="n"/>
      <c r="C25" s="14" t="n"/>
      <c r="D25" s="14" t="n"/>
      <c r="E25" s="15" t="n"/>
      <c r="F25" s="15" t="n"/>
      <c r="G25" s="16" t="n"/>
      <c r="H25" s="16" t="n"/>
      <c r="I25" s="16" t="n"/>
      <c r="J25" s="16" t="n"/>
      <c r="K25" s="16" t="n"/>
      <c r="L25" s="14" t="n"/>
      <c r="M25" s="13">
        <f>IF(OR(B25="",NOT(ISNUMBER(E25)),NOT(ISNUMBER(F25)),NOT(ISNUMBER($B$2)),NOT(ISNUMBER($E$2))),"",IF($E$2&lt;$B$2,"",IF(E25&gt;F25,"Reschedule required: action after required date",IF(OR(E25&lt;$B$2,E25&gt;$E$2),"Reschedule required: action outside reporting period","Date sequence is acceptable"))))</f>
        <v/>
      </c>
      <c r="N25" s="13">
        <f>IF(OR(B25="",NOT(ISNUMBER(G25)),NOT(ISNUMBER(H25))),"",IF(H25&lt;=G25,"Within available resource time","Reschedule required"))</f>
        <v/>
      </c>
      <c r="O25" s="13">
        <f>IF(B25="","",IF(AND(I25="",K25=""),"",IF(OR(AND(I25&lt;&gt;"",NOT(ISNUMBER(I25))),AND(K25&lt;&gt;"",NOT(ISNUMBER(K25)))),"",IF(OR(AND(I25&lt;&gt;"",NOT(ISNUMBER(H25))),AND(K25&lt;&gt;"",NOT(ISNUMBER(J25)))),"Actual entry needs a planned value",IF(AND(OR(I25="",I25=H25),OR(K25="",K25=J25)),"Actual entries match plan","Actual entries differ from plan")))))</f>
        <v/>
      </c>
      <c r="P25" s="13">
        <f>IF(B25="","",IF(L25="","Select a status",IF(OR(AND(I25&lt;&gt;"",NOT(ISNUMBER(I25))),AND(K25&lt;&gt;"",NOT(ISNUMBER(K25)))),"",IF(AND(OR(I25&lt;&gt;"",K25&lt;&gt;""),L25&lt;&gt;"Actual Recorded"),"Update status to Actual Recorded",IF(AND(L25="Actual Recorded",I25="",K25=""),"Actual status needs an actual entry",IF(L25="Reschedule Required","Rescheduling status selected","Status entry accepted"))))))</f>
        <v/>
      </c>
      <c r="Q25" s="17">
        <f>IF(OR(B25="",NOT(ISNUMBER(H25)),NOT(ISNUMBER(I25))),"",IFERROR(I25-H25,""))</f>
        <v/>
      </c>
      <c r="R25" s="17">
        <f>IF(OR(B25="",NOT(ISNUMBER(J25)),NOT(ISNUMBER(K25))),"",IFERROR(K25-J25,""))</f>
        <v/>
      </c>
      <c r="S25" s="13">
        <f>IF(B25="","",IF(OR(M25="Reschedule required: action after required date",M25="Reschedule required: action outside reporting period",N25="Reschedule required",L25="Reschedule Required"),"Open",""))</f>
        <v/>
      </c>
      <c r="T25" s="13">
        <f>IF(OR(B25="",S25&lt;&gt;"Open"),"",IF(M25="Reschedule required: action after required date","Planned action date is after required date; ","")&amp;IF(M25="Reschedule required: action outside reporting period","Planned action date is outside reporting period; ","")&amp;IF(N25="Reschedule required","Planned run time exceeds available resource time; ","")&amp;IF(L25="Reschedule Required","Status is marked Reschedule Required",""))</f>
        <v/>
      </c>
      <c r="U25" s="13">
        <f>IF(OR(B25="",NOT(ISNUMBER(E25))),"",IFERROR(E25+(ROW()-8)/100000,""))</f>
        <v/>
      </c>
    </row>
    <row r="26" ht="25" customHeight="1">
      <c r="A26" s="13">
        <f>IF(B26="","","MPS-"&amp;TEXT(ROW()-8,"000"))</f>
        <v/>
      </c>
      <c r="B26" s="14" t="n"/>
      <c r="C26" s="14" t="n"/>
      <c r="D26" s="14" t="n"/>
      <c r="E26" s="15" t="n"/>
      <c r="F26" s="15" t="n"/>
      <c r="G26" s="16" t="n"/>
      <c r="H26" s="16" t="n"/>
      <c r="I26" s="16" t="n"/>
      <c r="J26" s="16" t="n"/>
      <c r="K26" s="16" t="n"/>
      <c r="L26" s="14" t="n"/>
      <c r="M26" s="13">
        <f>IF(OR(B26="",NOT(ISNUMBER(E26)),NOT(ISNUMBER(F26)),NOT(ISNUMBER($B$2)),NOT(ISNUMBER($E$2))),"",IF($E$2&lt;$B$2,"",IF(E26&gt;F26,"Reschedule required: action after required date",IF(OR(E26&lt;$B$2,E26&gt;$E$2),"Reschedule required: action outside reporting period","Date sequence is acceptable"))))</f>
        <v/>
      </c>
      <c r="N26" s="13">
        <f>IF(OR(B26="",NOT(ISNUMBER(G26)),NOT(ISNUMBER(H26))),"",IF(H26&lt;=G26,"Within available resource time","Reschedule required"))</f>
        <v/>
      </c>
      <c r="O26" s="13">
        <f>IF(B26="","",IF(AND(I26="",K26=""),"",IF(OR(AND(I26&lt;&gt;"",NOT(ISNUMBER(I26))),AND(K26&lt;&gt;"",NOT(ISNUMBER(K26)))),"",IF(OR(AND(I26&lt;&gt;"",NOT(ISNUMBER(H26))),AND(K26&lt;&gt;"",NOT(ISNUMBER(J26)))),"Actual entry needs a planned value",IF(AND(OR(I26="",I26=H26),OR(K26="",K26=J26)),"Actual entries match plan","Actual entries differ from plan")))))</f>
        <v/>
      </c>
      <c r="P26" s="13">
        <f>IF(B26="","",IF(L26="","Select a status",IF(OR(AND(I26&lt;&gt;"",NOT(ISNUMBER(I26))),AND(K26&lt;&gt;"",NOT(ISNUMBER(K26)))),"",IF(AND(OR(I26&lt;&gt;"",K26&lt;&gt;""),L26&lt;&gt;"Actual Recorded"),"Update status to Actual Recorded",IF(AND(L26="Actual Recorded",I26="",K26=""),"Actual status needs an actual entry",IF(L26="Reschedule Required","Rescheduling status selected","Status entry accepted"))))))</f>
        <v/>
      </c>
      <c r="Q26" s="17">
        <f>IF(OR(B26="",NOT(ISNUMBER(H26)),NOT(ISNUMBER(I26))),"",IFERROR(I26-H26,""))</f>
        <v/>
      </c>
      <c r="R26" s="17">
        <f>IF(OR(B26="",NOT(ISNUMBER(J26)),NOT(ISNUMBER(K26))),"",IFERROR(K26-J26,""))</f>
        <v/>
      </c>
      <c r="S26" s="13">
        <f>IF(B26="","",IF(OR(M26="Reschedule required: action after required date",M26="Reschedule required: action outside reporting period",N26="Reschedule required",L26="Reschedule Required"),"Open",""))</f>
        <v/>
      </c>
      <c r="T26" s="13">
        <f>IF(OR(B26="",S26&lt;&gt;"Open"),"",IF(M26="Reschedule required: action after required date","Planned action date is after required date; ","")&amp;IF(M26="Reschedule required: action outside reporting period","Planned action date is outside reporting period; ","")&amp;IF(N26="Reschedule required","Planned run time exceeds available resource time; ","")&amp;IF(L26="Reschedule Required","Status is marked Reschedule Required",""))</f>
        <v/>
      </c>
      <c r="U26" s="13">
        <f>IF(OR(B26="",NOT(ISNUMBER(E26))),"",IFERROR(E26+(ROW()-8)/100000,""))</f>
        <v/>
      </c>
    </row>
    <row r="27" ht="25" customHeight="1">
      <c r="A27" s="13">
        <f>IF(B27="","","MPS-"&amp;TEXT(ROW()-8,"000"))</f>
        <v/>
      </c>
      <c r="B27" s="14" t="n"/>
      <c r="C27" s="14" t="n"/>
      <c r="D27" s="14" t="n"/>
      <c r="E27" s="15" t="n"/>
      <c r="F27" s="15" t="n"/>
      <c r="G27" s="16" t="n"/>
      <c r="H27" s="16" t="n"/>
      <c r="I27" s="16" t="n"/>
      <c r="J27" s="16" t="n"/>
      <c r="K27" s="16" t="n"/>
      <c r="L27" s="14" t="n"/>
      <c r="M27" s="13">
        <f>IF(OR(B27="",NOT(ISNUMBER(E27)),NOT(ISNUMBER(F27)),NOT(ISNUMBER($B$2)),NOT(ISNUMBER($E$2))),"",IF($E$2&lt;$B$2,"",IF(E27&gt;F27,"Reschedule required: action after required date",IF(OR(E27&lt;$B$2,E27&gt;$E$2),"Reschedule required: action outside reporting period","Date sequence is acceptable"))))</f>
        <v/>
      </c>
      <c r="N27" s="13">
        <f>IF(OR(B27="",NOT(ISNUMBER(G27)),NOT(ISNUMBER(H27))),"",IF(H27&lt;=G27,"Within available resource time","Reschedule required"))</f>
        <v/>
      </c>
      <c r="O27" s="13">
        <f>IF(B27="","",IF(AND(I27="",K27=""),"",IF(OR(AND(I27&lt;&gt;"",NOT(ISNUMBER(I27))),AND(K27&lt;&gt;"",NOT(ISNUMBER(K27)))),"",IF(OR(AND(I27&lt;&gt;"",NOT(ISNUMBER(H27))),AND(K27&lt;&gt;"",NOT(ISNUMBER(J27)))),"Actual entry needs a planned value",IF(AND(OR(I27="",I27=H27),OR(K27="",K27=J27)),"Actual entries match plan","Actual entries differ from plan")))))</f>
        <v/>
      </c>
      <c r="P27" s="13">
        <f>IF(B27="","",IF(L27="","Select a status",IF(OR(AND(I27&lt;&gt;"",NOT(ISNUMBER(I27))),AND(K27&lt;&gt;"",NOT(ISNUMBER(K27)))),"",IF(AND(OR(I27&lt;&gt;"",K27&lt;&gt;""),L27&lt;&gt;"Actual Recorded"),"Update status to Actual Recorded",IF(AND(L27="Actual Recorded",I27="",K27=""),"Actual status needs an actual entry",IF(L27="Reschedule Required","Rescheduling status selected","Status entry accepted"))))))</f>
        <v/>
      </c>
      <c r="Q27" s="17">
        <f>IF(OR(B27="",NOT(ISNUMBER(H27)),NOT(ISNUMBER(I27))),"",IFERROR(I27-H27,""))</f>
        <v/>
      </c>
      <c r="R27" s="17">
        <f>IF(OR(B27="",NOT(ISNUMBER(J27)),NOT(ISNUMBER(K27))),"",IFERROR(K27-J27,""))</f>
        <v/>
      </c>
      <c r="S27" s="13">
        <f>IF(B27="","",IF(OR(M27="Reschedule required: action after required date",M27="Reschedule required: action outside reporting period",N27="Reschedule required",L27="Reschedule Required"),"Open",""))</f>
        <v/>
      </c>
      <c r="T27" s="13">
        <f>IF(OR(B27="",S27&lt;&gt;"Open"),"",IF(M27="Reschedule required: action after required date","Planned action date is after required date; ","")&amp;IF(M27="Reschedule required: action outside reporting period","Planned action date is outside reporting period; ","")&amp;IF(N27="Reschedule required","Planned run time exceeds available resource time; ","")&amp;IF(L27="Reschedule Required","Status is marked Reschedule Required",""))</f>
        <v/>
      </c>
      <c r="U27" s="13">
        <f>IF(OR(B27="",NOT(ISNUMBER(E27))),"",IFERROR(E27+(ROW()-8)/100000,""))</f>
        <v/>
      </c>
    </row>
    <row r="28" ht="25" customHeight="1">
      <c r="A28" s="13">
        <f>IF(B28="","","MPS-"&amp;TEXT(ROW()-8,"000"))</f>
        <v/>
      </c>
      <c r="B28" s="14" t="n"/>
      <c r="C28" s="14" t="n"/>
      <c r="D28" s="14" t="n"/>
      <c r="E28" s="15" t="n"/>
      <c r="F28" s="15" t="n"/>
      <c r="G28" s="16" t="n"/>
      <c r="H28" s="16" t="n"/>
      <c r="I28" s="16" t="n"/>
      <c r="J28" s="16" t="n"/>
      <c r="K28" s="16" t="n"/>
      <c r="L28" s="14" t="n"/>
      <c r="M28" s="13">
        <f>IF(OR(B28="",NOT(ISNUMBER(E28)),NOT(ISNUMBER(F28)),NOT(ISNUMBER($B$2)),NOT(ISNUMBER($E$2))),"",IF($E$2&lt;$B$2,"",IF(E28&gt;F28,"Reschedule required: action after required date",IF(OR(E28&lt;$B$2,E28&gt;$E$2),"Reschedule required: action outside reporting period","Date sequence is acceptable"))))</f>
        <v/>
      </c>
      <c r="N28" s="13">
        <f>IF(OR(B28="",NOT(ISNUMBER(G28)),NOT(ISNUMBER(H28))),"",IF(H28&lt;=G28,"Within available resource time","Reschedule required"))</f>
        <v/>
      </c>
      <c r="O28" s="13">
        <f>IF(B28="","",IF(AND(I28="",K28=""),"",IF(OR(AND(I28&lt;&gt;"",NOT(ISNUMBER(I28))),AND(K28&lt;&gt;"",NOT(ISNUMBER(K28)))),"",IF(OR(AND(I28&lt;&gt;"",NOT(ISNUMBER(H28))),AND(K28&lt;&gt;"",NOT(ISNUMBER(J28)))),"Actual entry needs a planned value",IF(AND(OR(I28="",I28=H28),OR(K28="",K28=J28)),"Actual entries match plan","Actual entries differ from plan")))))</f>
        <v/>
      </c>
      <c r="P28" s="13">
        <f>IF(B28="","",IF(L28="","Select a status",IF(OR(AND(I28&lt;&gt;"",NOT(ISNUMBER(I28))),AND(K28&lt;&gt;"",NOT(ISNUMBER(K28)))),"",IF(AND(OR(I28&lt;&gt;"",K28&lt;&gt;""),L28&lt;&gt;"Actual Recorded"),"Update status to Actual Recorded",IF(AND(L28="Actual Recorded",I28="",K28=""),"Actual status needs an actual entry",IF(L28="Reschedule Required","Rescheduling status selected","Status entry accepted"))))))</f>
        <v/>
      </c>
      <c r="Q28" s="17">
        <f>IF(OR(B28="",NOT(ISNUMBER(H28)),NOT(ISNUMBER(I28))),"",IFERROR(I28-H28,""))</f>
        <v/>
      </c>
      <c r="R28" s="17">
        <f>IF(OR(B28="",NOT(ISNUMBER(J28)),NOT(ISNUMBER(K28))),"",IFERROR(K28-J28,""))</f>
        <v/>
      </c>
      <c r="S28" s="13">
        <f>IF(B28="","",IF(OR(M28="Reschedule required: action after required date",M28="Reschedule required: action outside reporting period",N28="Reschedule required",L28="Reschedule Required"),"Open",""))</f>
        <v/>
      </c>
      <c r="T28" s="13">
        <f>IF(OR(B28="",S28&lt;&gt;"Open"),"",IF(M28="Reschedule required: action after required date","Planned action date is after required date; ","")&amp;IF(M28="Reschedule required: action outside reporting period","Planned action date is outside reporting period; ","")&amp;IF(N28="Reschedule required","Planned run time exceeds available resource time; ","")&amp;IF(L28="Reschedule Required","Status is marked Reschedule Required",""))</f>
        <v/>
      </c>
      <c r="U28" s="13">
        <f>IF(OR(B28="",NOT(ISNUMBER(E28))),"",IFERROR(E28+(ROW()-8)/100000,""))</f>
        <v/>
      </c>
    </row>
    <row r="29" ht="25" customHeight="1">
      <c r="A29" s="13">
        <f>IF(B29="","","MPS-"&amp;TEXT(ROW()-8,"000"))</f>
        <v/>
      </c>
      <c r="B29" s="14" t="n"/>
      <c r="C29" s="14" t="n"/>
      <c r="D29" s="14" t="n"/>
      <c r="E29" s="15" t="n"/>
      <c r="F29" s="15" t="n"/>
      <c r="G29" s="16" t="n"/>
      <c r="H29" s="16" t="n"/>
      <c r="I29" s="16" t="n"/>
      <c r="J29" s="16" t="n"/>
      <c r="K29" s="16" t="n"/>
      <c r="L29" s="14" t="n"/>
      <c r="M29" s="13">
        <f>IF(OR(B29="",NOT(ISNUMBER(E29)),NOT(ISNUMBER(F29)),NOT(ISNUMBER($B$2)),NOT(ISNUMBER($E$2))),"",IF($E$2&lt;$B$2,"",IF(E29&gt;F29,"Reschedule required: action after required date",IF(OR(E29&lt;$B$2,E29&gt;$E$2),"Reschedule required: action outside reporting period","Date sequence is acceptable"))))</f>
        <v/>
      </c>
      <c r="N29" s="13">
        <f>IF(OR(B29="",NOT(ISNUMBER(G29)),NOT(ISNUMBER(H29))),"",IF(H29&lt;=G29,"Within available resource time","Reschedule required"))</f>
        <v/>
      </c>
      <c r="O29" s="13">
        <f>IF(B29="","",IF(AND(I29="",K29=""),"",IF(OR(AND(I29&lt;&gt;"",NOT(ISNUMBER(I29))),AND(K29&lt;&gt;"",NOT(ISNUMBER(K29)))),"",IF(OR(AND(I29&lt;&gt;"",NOT(ISNUMBER(H29))),AND(K29&lt;&gt;"",NOT(ISNUMBER(J29)))),"Actual entry needs a planned value",IF(AND(OR(I29="",I29=H29),OR(K29="",K29=J29)),"Actual entries match plan","Actual entries differ from plan")))))</f>
        <v/>
      </c>
      <c r="P29" s="13">
        <f>IF(B29="","",IF(L29="","Select a status",IF(OR(AND(I29&lt;&gt;"",NOT(ISNUMBER(I29))),AND(K29&lt;&gt;"",NOT(ISNUMBER(K29)))),"",IF(AND(OR(I29&lt;&gt;"",K29&lt;&gt;""),L29&lt;&gt;"Actual Recorded"),"Update status to Actual Recorded",IF(AND(L29="Actual Recorded",I29="",K29=""),"Actual status needs an actual entry",IF(L29="Reschedule Required","Rescheduling status selected","Status entry accepted"))))))</f>
        <v/>
      </c>
      <c r="Q29" s="17">
        <f>IF(OR(B29="",NOT(ISNUMBER(H29)),NOT(ISNUMBER(I29))),"",IFERROR(I29-H29,""))</f>
        <v/>
      </c>
      <c r="R29" s="17">
        <f>IF(OR(B29="",NOT(ISNUMBER(J29)),NOT(ISNUMBER(K29))),"",IFERROR(K29-J29,""))</f>
        <v/>
      </c>
      <c r="S29" s="13">
        <f>IF(B29="","",IF(OR(M29="Reschedule required: action after required date",M29="Reschedule required: action outside reporting period",N29="Reschedule required",L29="Reschedule Required"),"Open",""))</f>
        <v/>
      </c>
      <c r="T29" s="13">
        <f>IF(OR(B29="",S29&lt;&gt;"Open"),"",IF(M29="Reschedule required: action after required date","Planned action date is after required date; ","")&amp;IF(M29="Reschedule required: action outside reporting period","Planned action date is outside reporting period; ","")&amp;IF(N29="Reschedule required","Planned run time exceeds available resource time; ","")&amp;IF(L29="Reschedule Required","Status is marked Reschedule Required",""))</f>
        <v/>
      </c>
      <c r="U29" s="13">
        <f>IF(OR(B29="",NOT(ISNUMBER(E29))),"",IFERROR(E29+(ROW()-8)/100000,""))</f>
        <v/>
      </c>
    </row>
    <row r="30" ht="25" customHeight="1">
      <c r="A30" s="13">
        <f>IF(B30="","","MPS-"&amp;TEXT(ROW()-8,"000"))</f>
        <v/>
      </c>
      <c r="B30" s="14" t="n"/>
      <c r="C30" s="14" t="n"/>
      <c r="D30" s="14" t="n"/>
      <c r="E30" s="15" t="n"/>
      <c r="F30" s="15" t="n"/>
      <c r="G30" s="16" t="n"/>
      <c r="H30" s="16" t="n"/>
      <c r="I30" s="16" t="n"/>
      <c r="J30" s="16" t="n"/>
      <c r="K30" s="16" t="n"/>
      <c r="L30" s="14" t="n"/>
      <c r="M30" s="13">
        <f>IF(OR(B30="",NOT(ISNUMBER(E30)),NOT(ISNUMBER(F30)),NOT(ISNUMBER($B$2)),NOT(ISNUMBER($E$2))),"",IF($E$2&lt;$B$2,"",IF(E30&gt;F30,"Reschedule required: action after required date",IF(OR(E30&lt;$B$2,E30&gt;$E$2),"Reschedule required: action outside reporting period","Date sequence is acceptable"))))</f>
        <v/>
      </c>
      <c r="N30" s="13">
        <f>IF(OR(B30="",NOT(ISNUMBER(G30)),NOT(ISNUMBER(H30))),"",IF(H30&lt;=G30,"Within available resource time","Reschedule required"))</f>
        <v/>
      </c>
      <c r="O30" s="13">
        <f>IF(B30="","",IF(AND(I30="",K30=""),"",IF(OR(AND(I30&lt;&gt;"",NOT(ISNUMBER(I30))),AND(K30&lt;&gt;"",NOT(ISNUMBER(K30)))),"",IF(OR(AND(I30&lt;&gt;"",NOT(ISNUMBER(H30))),AND(K30&lt;&gt;"",NOT(ISNUMBER(J30)))),"Actual entry needs a planned value",IF(AND(OR(I30="",I30=H30),OR(K30="",K30=J30)),"Actual entries match plan","Actual entries differ from plan")))))</f>
        <v/>
      </c>
      <c r="P30" s="13">
        <f>IF(B30="","",IF(L30="","Select a status",IF(OR(AND(I30&lt;&gt;"",NOT(ISNUMBER(I30))),AND(K30&lt;&gt;"",NOT(ISNUMBER(K30)))),"",IF(AND(OR(I30&lt;&gt;"",K30&lt;&gt;""),L30&lt;&gt;"Actual Recorded"),"Update status to Actual Recorded",IF(AND(L30="Actual Recorded",I30="",K30=""),"Actual status needs an actual entry",IF(L30="Reschedule Required","Rescheduling status selected","Status entry accepted"))))))</f>
        <v/>
      </c>
      <c r="Q30" s="17">
        <f>IF(OR(B30="",NOT(ISNUMBER(H30)),NOT(ISNUMBER(I30))),"",IFERROR(I30-H30,""))</f>
        <v/>
      </c>
      <c r="R30" s="17">
        <f>IF(OR(B30="",NOT(ISNUMBER(J30)),NOT(ISNUMBER(K30))),"",IFERROR(K30-J30,""))</f>
        <v/>
      </c>
      <c r="S30" s="13">
        <f>IF(B30="","",IF(OR(M30="Reschedule required: action after required date",M30="Reschedule required: action outside reporting period",N30="Reschedule required",L30="Reschedule Required"),"Open",""))</f>
        <v/>
      </c>
      <c r="T30" s="13">
        <f>IF(OR(B30="",S30&lt;&gt;"Open"),"",IF(M30="Reschedule required: action after required date","Planned action date is after required date; ","")&amp;IF(M30="Reschedule required: action outside reporting period","Planned action date is outside reporting period; ","")&amp;IF(N30="Reschedule required","Planned run time exceeds available resource time; ","")&amp;IF(L30="Reschedule Required","Status is marked Reschedule Required",""))</f>
        <v/>
      </c>
      <c r="U30" s="13">
        <f>IF(OR(B30="",NOT(ISNUMBER(E30))),"",IFERROR(E30+(ROW()-8)/100000,""))</f>
        <v/>
      </c>
    </row>
    <row r="31" ht="25" customHeight="1">
      <c r="A31" s="13">
        <f>IF(B31="","","MPS-"&amp;TEXT(ROW()-8,"000"))</f>
        <v/>
      </c>
      <c r="B31" s="14" t="n"/>
      <c r="C31" s="14" t="n"/>
      <c r="D31" s="14" t="n"/>
      <c r="E31" s="15" t="n"/>
      <c r="F31" s="15" t="n"/>
      <c r="G31" s="16" t="n"/>
      <c r="H31" s="16" t="n"/>
      <c r="I31" s="16" t="n"/>
      <c r="J31" s="16" t="n"/>
      <c r="K31" s="16" t="n"/>
      <c r="L31" s="14" t="n"/>
      <c r="M31" s="13">
        <f>IF(OR(B31="",NOT(ISNUMBER(E31)),NOT(ISNUMBER(F31)),NOT(ISNUMBER($B$2)),NOT(ISNUMBER($E$2))),"",IF($E$2&lt;$B$2,"",IF(E31&gt;F31,"Reschedule required: action after required date",IF(OR(E31&lt;$B$2,E31&gt;$E$2),"Reschedule required: action outside reporting period","Date sequence is acceptable"))))</f>
        <v/>
      </c>
      <c r="N31" s="13">
        <f>IF(OR(B31="",NOT(ISNUMBER(G31)),NOT(ISNUMBER(H31))),"",IF(H31&lt;=G31,"Within available resource time","Reschedule required"))</f>
        <v/>
      </c>
      <c r="O31" s="13">
        <f>IF(B31="","",IF(AND(I31="",K31=""),"",IF(OR(AND(I31&lt;&gt;"",NOT(ISNUMBER(I31))),AND(K31&lt;&gt;"",NOT(ISNUMBER(K31)))),"",IF(OR(AND(I31&lt;&gt;"",NOT(ISNUMBER(H31))),AND(K31&lt;&gt;"",NOT(ISNUMBER(J31)))),"Actual entry needs a planned value",IF(AND(OR(I31="",I31=H31),OR(K31="",K31=J31)),"Actual entries match plan","Actual entries differ from plan")))))</f>
        <v/>
      </c>
      <c r="P31" s="13">
        <f>IF(B31="","",IF(L31="","Select a status",IF(OR(AND(I31&lt;&gt;"",NOT(ISNUMBER(I31))),AND(K31&lt;&gt;"",NOT(ISNUMBER(K31)))),"",IF(AND(OR(I31&lt;&gt;"",K31&lt;&gt;""),L31&lt;&gt;"Actual Recorded"),"Update status to Actual Recorded",IF(AND(L31="Actual Recorded",I31="",K31=""),"Actual status needs an actual entry",IF(L31="Reschedule Required","Rescheduling status selected","Status entry accepted"))))))</f>
        <v/>
      </c>
      <c r="Q31" s="17">
        <f>IF(OR(B31="",NOT(ISNUMBER(H31)),NOT(ISNUMBER(I31))),"",IFERROR(I31-H31,""))</f>
        <v/>
      </c>
      <c r="R31" s="17">
        <f>IF(OR(B31="",NOT(ISNUMBER(J31)),NOT(ISNUMBER(K31))),"",IFERROR(K31-J31,""))</f>
        <v/>
      </c>
      <c r="S31" s="13">
        <f>IF(B31="","",IF(OR(M31="Reschedule required: action after required date",M31="Reschedule required: action outside reporting period",N31="Reschedule required",L31="Reschedule Required"),"Open",""))</f>
        <v/>
      </c>
      <c r="T31" s="13">
        <f>IF(OR(B31="",S31&lt;&gt;"Open"),"",IF(M31="Reschedule required: action after required date","Planned action date is after required date; ","")&amp;IF(M31="Reschedule required: action outside reporting period","Planned action date is outside reporting period; ","")&amp;IF(N31="Reschedule required","Planned run time exceeds available resource time; ","")&amp;IF(L31="Reschedule Required","Status is marked Reschedule Required",""))</f>
        <v/>
      </c>
      <c r="U31" s="13">
        <f>IF(OR(B31="",NOT(ISNUMBER(E31))),"",IFERROR(E31+(ROW()-8)/100000,""))</f>
        <v/>
      </c>
    </row>
    <row r="32" ht="25" customHeight="1">
      <c r="A32" s="13">
        <f>IF(B32="","","MPS-"&amp;TEXT(ROW()-8,"000"))</f>
        <v/>
      </c>
      <c r="B32" s="14" t="n"/>
      <c r="C32" s="14" t="n"/>
      <c r="D32" s="14" t="n"/>
      <c r="E32" s="15" t="n"/>
      <c r="F32" s="15" t="n"/>
      <c r="G32" s="16" t="n"/>
      <c r="H32" s="16" t="n"/>
      <c r="I32" s="16" t="n"/>
      <c r="J32" s="16" t="n"/>
      <c r="K32" s="16" t="n"/>
      <c r="L32" s="14" t="n"/>
      <c r="M32" s="13">
        <f>IF(OR(B32="",NOT(ISNUMBER(E32)),NOT(ISNUMBER(F32)),NOT(ISNUMBER($B$2)),NOT(ISNUMBER($E$2))),"",IF($E$2&lt;$B$2,"",IF(E32&gt;F32,"Reschedule required: action after required date",IF(OR(E32&lt;$B$2,E32&gt;$E$2),"Reschedule required: action outside reporting period","Date sequence is acceptable"))))</f>
        <v/>
      </c>
      <c r="N32" s="13">
        <f>IF(OR(B32="",NOT(ISNUMBER(G32)),NOT(ISNUMBER(H32))),"",IF(H32&lt;=G32,"Within available resource time","Reschedule required"))</f>
        <v/>
      </c>
      <c r="O32" s="13">
        <f>IF(B32="","",IF(AND(I32="",K32=""),"",IF(OR(AND(I32&lt;&gt;"",NOT(ISNUMBER(I32))),AND(K32&lt;&gt;"",NOT(ISNUMBER(K32)))),"",IF(OR(AND(I32&lt;&gt;"",NOT(ISNUMBER(H32))),AND(K32&lt;&gt;"",NOT(ISNUMBER(J32)))),"Actual entry needs a planned value",IF(AND(OR(I32="",I32=H32),OR(K32="",K32=J32)),"Actual entries match plan","Actual entries differ from plan")))))</f>
        <v/>
      </c>
      <c r="P32" s="13">
        <f>IF(B32="","",IF(L32="","Select a status",IF(OR(AND(I32&lt;&gt;"",NOT(ISNUMBER(I32))),AND(K32&lt;&gt;"",NOT(ISNUMBER(K32)))),"",IF(AND(OR(I32&lt;&gt;"",K32&lt;&gt;""),L32&lt;&gt;"Actual Recorded"),"Update status to Actual Recorded",IF(AND(L32="Actual Recorded",I32="",K32=""),"Actual status needs an actual entry",IF(L32="Reschedule Required","Rescheduling status selected","Status entry accepted"))))))</f>
        <v/>
      </c>
      <c r="Q32" s="17">
        <f>IF(OR(B32="",NOT(ISNUMBER(H32)),NOT(ISNUMBER(I32))),"",IFERROR(I32-H32,""))</f>
        <v/>
      </c>
      <c r="R32" s="17">
        <f>IF(OR(B32="",NOT(ISNUMBER(J32)),NOT(ISNUMBER(K32))),"",IFERROR(K32-J32,""))</f>
        <v/>
      </c>
      <c r="S32" s="13">
        <f>IF(B32="","",IF(OR(M32="Reschedule required: action after required date",M32="Reschedule required: action outside reporting period",N32="Reschedule required",L32="Reschedule Required"),"Open",""))</f>
        <v/>
      </c>
      <c r="T32" s="13">
        <f>IF(OR(B32="",S32&lt;&gt;"Open"),"",IF(M32="Reschedule required: action after required date","Planned action date is after required date; ","")&amp;IF(M32="Reschedule required: action outside reporting period","Planned action date is outside reporting period; ","")&amp;IF(N32="Reschedule required","Planned run time exceeds available resource time; ","")&amp;IF(L32="Reschedule Required","Status is marked Reschedule Required",""))</f>
        <v/>
      </c>
      <c r="U32" s="13">
        <f>IF(OR(B32="",NOT(ISNUMBER(E32))),"",IFERROR(E32+(ROW()-8)/100000,""))</f>
        <v/>
      </c>
    </row>
    <row r="33" ht="25" customHeight="1">
      <c r="A33" s="13">
        <f>IF(B33="","","MPS-"&amp;TEXT(ROW()-8,"000"))</f>
        <v/>
      </c>
      <c r="B33" s="14" t="n"/>
      <c r="C33" s="14" t="n"/>
      <c r="D33" s="14" t="n"/>
      <c r="E33" s="15" t="n"/>
      <c r="F33" s="15" t="n"/>
      <c r="G33" s="16" t="n"/>
      <c r="H33" s="16" t="n"/>
      <c r="I33" s="16" t="n"/>
      <c r="J33" s="16" t="n"/>
      <c r="K33" s="16" t="n"/>
      <c r="L33" s="14" t="n"/>
      <c r="M33" s="13">
        <f>IF(OR(B33="",NOT(ISNUMBER(E33)),NOT(ISNUMBER(F33)),NOT(ISNUMBER($B$2)),NOT(ISNUMBER($E$2))),"",IF($E$2&lt;$B$2,"",IF(E33&gt;F33,"Reschedule required: action after required date",IF(OR(E33&lt;$B$2,E33&gt;$E$2),"Reschedule required: action outside reporting period","Date sequence is acceptable"))))</f>
        <v/>
      </c>
      <c r="N33" s="13">
        <f>IF(OR(B33="",NOT(ISNUMBER(G33)),NOT(ISNUMBER(H33))),"",IF(H33&lt;=G33,"Within available resource time","Reschedule required"))</f>
        <v/>
      </c>
      <c r="O33" s="13">
        <f>IF(B33="","",IF(AND(I33="",K33=""),"",IF(OR(AND(I33&lt;&gt;"",NOT(ISNUMBER(I33))),AND(K33&lt;&gt;"",NOT(ISNUMBER(K33)))),"",IF(OR(AND(I33&lt;&gt;"",NOT(ISNUMBER(H33))),AND(K33&lt;&gt;"",NOT(ISNUMBER(J33)))),"Actual entry needs a planned value",IF(AND(OR(I33="",I33=H33),OR(K33="",K33=J33)),"Actual entries match plan","Actual entries differ from plan")))))</f>
        <v/>
      </c>
      <c r="P33" s="13">
        <f>IF(B33="","",IF(L33="","Select a status",IF(OR(AND(I33&lt;&gt;"",NOT(ISNUMBER(I33))),AND(K33&lt;&gt;"",NOT(ISNUMBER(K33)))),"",IF(AND(OR(I33&lt;&gt;"",K33&lt;&gt;""),L33&lt;&gt;"Actual Recorded"),"Update status to Actual Recorded",IF(AND(L33="Actual Recorded",I33="",K33=""),"Actual status needs an actual entry",IF(L33="Reschedule Required","Rescheduling status selected","Status entry accepted"))))))</f>
        <v/>
      </c>
      <c r="Q33" s="17">
        <f>IF(OR(B33="",NOT(ISNUMBER(H33)),NOT(ISNUMBER(I33))),"",IFERROR(I33-H33,""))</f>
        <v/>
      </c>
      <c r="R33" s="17">
        <f>IF(OR(B33="",NOT(ISNUMBER(J33)),NOT(ISNUMBER(K33))),"",IFERROR(K33-J33,""))</f>
        <v/>
      </c>
      <c r="S33" s="13">
        <f>IF(B33="","",IF(OR(M33="Reschedule required: action after required date",M33="Reschedule required: action outside reporting period",N33="Reschedule required",L33="Reschedule Required"),"Open",""))</f>
        <v/>
      </c>
      <c r="T33" s="13">
        <f>IF(OR(B33="",S33&lt;&gt;"Open"),"",IF(M33="Reschedule required: action after required date","Planned action date is after required date; ","")&amp;IF(M33="Reschedule required: action outside reporting period","Planned action date is outside reporting period; ","")&amp;IF(N33="Reschedule required","Planned run time exceeds available resource time; ","")&amp;IF(L33="Reschedule Required","Status is marked Reschedule Required",""))</f>
        <v/>
      </c>
      <c r="U33" s="13">
        <f>IF(OR(B33="",NOT(ISNUMBER(E33))),"",IFERROR(E33+(ROW()-8)/100000,""))</f>
        <v/>
      </c>
    </row>
    <row r="34" ht="25" customHeight="1">
      <c r="A34" s="13">
        <f>IF(B34="","","MPS-"&amp;TEXT(ROW()-8,"000"))</f>
        <v/>
      </c>
      <c r="B34" s="14" t="n"/>
      <c r="C34" s="14" t="n"/>
      <c r="D34" s="14" t="n"/>
      <c r="E34" s="15" t="n"/>
      <c r="F34" s="15" t="n"/>
      <c r="G34" s="16" t="n"/>
      <c r="H34" s="16" t="n"/>
      <c r="I34" s="16" t="n"/>
      <c r="J34" s="16" t="n"/>
      <c r="K34" s="16" t="n"/>
      <c r="L34" s="14" t="n"/>
      <c r="M34" s="13">
        <f>IF(OR(B34="",NOT(ISNUMBER(E34)),NOT(ISNUMBER(F34)),NOT(ISNUMBER($B$2)),NOT(ISNUMBER($E$2))),"",IF($E$2&lt;$B$2,"",IF(E34&gt;F34,"Reschedule required: action after required date",IF(OR(E34&lt;$B$2,E34&gt;$E$2),"Reschedule required: action outside reporting period","Date sequence is acceptable"))))</f>
        <v/>
      </c>
      <c r="N34" s="13">
        <f>IF(OR(B34="",NOT(ISNUMBER(G34)),NOT(ISNUMBER(H34))),"",IF(H34&lt;=G34,"Within available resource time","Reschedule required"))</f>
        <v/>
      </c>
      <c r="O34" s="13">
        <f>IF(B34="","",IF(AND(I34="",K34=""),"",IF(OR(AND(I34&lt;&gt;"",NOT(ISNUMBER(I34))),AND(K34&lt;&gt;"",NOT(ISNUMBER(K34)))),"",IF(OR(AND(I34&lt;&gt;"",NOT(ISNUMBER(H34))),AND(K34&lt;&gt;"",NOT(ISNUMBER(J34)))),"Actual entry needs a planned value",IF(AND(OR(I34="",I34=H34),OR(K34="",K34=J34)),"Actual entries match plan","Actual entries differ from plan")))))</f>
        <v/>
      </c>
      <c r="P34" s="13">
        <f>IF(B34="","",IF(L34="","Select a status",IF(OR(AND(I34&lt;&gt;"",NOT(ISNUMBER(I34))),AND(K34&lt;&gt;"",NOT(ISNUMBER(K34)))),"",IF(AND(OR(I34&lt;&gt;"",K34&lt;&gt;""),L34&lt;&gt;"Actual Recorded"),"Update status to Actual Recorded",IF(AND(L34="Actual Recorded",I34="",K34=""),"Actual status needs an actual entry",IF(L34="Reschedule Required","Rescheduling status selected","Status entry accepted"))))))</f>
        <v/>
      </c>
      <c r="Q34" s="17">
        <f>IF(OR(B34="",NOT(ISNUMBER(H34)),NOT(ISNUMBER(I34))),"",IFERROR(I34-H34,""))</f>
        <v/>
      </c>
      <c r="R34" s="17">
        <f>IF(OR(B34="",NOT(ISNUMBER(J34)),NOT(ISNUMBER(K34))),"",IFERROR(K34-J34,""))</f>
        <v/>
      </c>
      <c r="S34" s="13">
        <f>IF(B34="","",IF(OR(M34="Reschedule required: action after required date",M34="Reschedule required: action outside reporting period",N34="Reschedule required",L34="Reschedule Required"),"Open",""))</f>
        <v/>
      </c>
      <c r="T34" s="13">
        <f>IF(OR(B34="",S34&lt;&gt;"Open"),"",IF(M34="Reschedule required: action after required date","Planned action date is after required date; ","")&amp;IF(M34="Reschedule required: action outside reporting period","Planned action date is outside reporting period; ","")&amp;IF(N34="Reschedule required","Planned run time exceeds available resource time; ","")&amp;IF(L34="Reschedule Required","Status is marked Reschedule Required",""))</f>
        <v/>
      </c>
      <c r="U34" s="13">
        <f>IF(OR(B34="",NOT(ISNUMBER(E34))),"",IFERROR(E34+(ROW()-8)/100000,""))</f>
        <v/>
      </c>
    </row>
    <row r="35" ht="25" customHeight="1">
      <c r="A35" s="13">
        <f>IF(B35="","","MPS-"&amp;TEXT(ROW()-8,"000"))</f>
        <v/>
      </c>
      <c r="B35" s="14" t="n"/>
      <c r="C35" s="14" t="n"/>
      <c r="D35" s="14" t="n"/>
      <c r="E35" s="15" t="n"/>
      <c r="F35" s="15" t="n"/>
      <c r="G35" s="16" t="n"/>
      <c r="H35" s="16" t="n"/>
      <c r="I35" s="16" t="n"/>
      <c r="J35" s="16" t="n"/>
      <c r="K35" s="16" t="n"/>
      <c r="L35" s="14" t="n"/>
      <c r="M35" s="13">
        <f>IF(OR(B35="",NOT(ISNUMBER(E35)),NOT(ISNUMBER(F35)),NOT(ISNUMBER($B$2)),NOT(ISNUMBER($E$2))),"",IF($E$2&lt;$B$2,"",IF(E35&gt;F35,"Reschedule required: action after required date",IF(OR(E35&lt;$B$2,E35&gt;$E$2),"Reschedule required: action outside reporting period","Date sequence is acceptable"))))</f>
        <v/>
      </c>
      <c r="N35" s="13">
        <f>IF(OR(B35="",NOT(ISNUMBER(G35)),NOT(ISNUMBER(H35))),"",IF(H35&lt;=G35,"Within available resource time","Reschedule required"))</f>
        <v/>
      </c>
      <c r="O35" s="13">
        <f>IF(B35="","",IF(AND(I35="",K35=""),"",IF(OR(AND(I35&lt;&gt;"",NOT(ISNUMBER(I35))),AND(K35&lt;&gt;"",NOT(ISNUMBER(K35)))),"",IF(OR(AND(I35&lt;&gt;"",NOT(ISNUMBER(H35))),AND(K35&lt;&gt;"",NOT(ISNUMBER(J35)))),"Actual entry needs a planned value",IF(AND(OR(I35="",I35=H35),OR(K35="",K35=J35)),"Actual entries match plan","Actual entries differ from plan")))))</f>
        <v/>
      </c>
      <c r="P35" s="13">
        <f>IF(B35="","",IF(L35="","Select a status",IF(OR(AND(I35&lt;&gt;"",NOT(ISNUMBER(I35))),AND(K35&lt;&gt;"",NOT(ISNUMBER(K35)))),"",IF(AND(OR(I35&lt;&gt;"",K35&lt;&gt;""),L35&lt;&gt;"Actual Recorded"),"Update status to Actual Recorded",IF(AND(L35="Actual Recorded",I35="",K35=""),"Actual status needs an actual entry",IF(L35="Reschedule Required","Rescheduling status selected","Status entry accepted"))))))</f>
        <v/>
      </c>
      <c r="Q35" s="17">
        <f>IF(OR(B35="",NOT(ISNUMBER(H35)),NOT(ISNUMBER(I35))),"",IFERROR(I35-H35,""))</f>
        <v/>
      </c>
      <c r="R35" s="17">
        <f>IF(OR(B35="",NOT(ISNUMBER(J35)),NOT(ISNUMBER(K35))),"",IFERROR(K35-J35,""))</f>
        <v/>
      </c>
      <c r="S35" s="13">
        <f>IF(B35="","",IF(OR(M35="Reschedule required: action after required date",M35="Reschedule required: action outside reporting period",N35="Reschedule required",L35="Reschedule Required"),"Open",""))</f>
        <v/>
      </c>
      <c r="T35" s="13">
        <f>IF(OR(B35="",S35&lt;&gt;"Open"),"",IF(M35="Reschedule required: action after required date","Planned action date is after required date; ","")&amp;IF(M35="Reschedule required: action outside reporting period","Planned action date is outside reporting period; ","")&amp;IF(N35="Reschedule required","Planned run time exceeds available resource time; ","")&amp;IF(L35="Reschedule Required","Status is marked Reschedule Required",""))</f>
        <v/>
      </c>
      <c r="U35" s="13">
        <f>IF(OR(B35="",NOT(ISNUMBER(E35))),"",IFERROR(E35+(ROW()-8)/100000,""))</f>
        <v/>
      </c>
    </row>
    <row r="36" ht="25" customHeight="1">
      <c r="A36" s="13">
        <f>IF(B36="","","MPS-"&amp;TEXT(ROW()-8,"000"))</f>
        <v/>
      </c>
      <c r="B36" s="14" t="n"/>
      <c r="C36" s="14" t="n"/>
      <c r="D36" s="14" t="n"/>
      <c r="E36" s="15" t="n"/>
      <c r="F36" s="15" t="n"/>
      <c r="G36" s="16" t="n"/>
      <c r="H36" s="16" t="n"/>
      <c r="I36" s="16" t="n"/>
      <c r="J36" s="16" t="n"/>
      <c r="K36" s="16" t="n"/>
      <c r="L36" s="14" t="n"/>
      <c r="M36" s="13">
        <f>IF(OR(B36="",NOT(ISNUMBER(E36)),NOT(ISNUMBER(F36)),NOT(ISNUMBER($B$2)),NOT(ISNUMBER($E$2))),"",IF($E$2&lt;$B$2,"",IF(E36&gt;F36,"Reschedule required: action after required date",IF(OR(E36&lt;$B$2,E36&gt;$E$2),"Reschedule required: action outside reporting period","Date sequence is acceptable"))))</f>
        <v/>
      </c>
      <c r="N36" s="13">
        <f>IF(OR(B36="",NOT(ISNUMBER(G36)),NOT(ISNUMBER(H36))),"",IF(H36&lt;=G36,"Within available resource time","Reschedule required"))</f>
        <v/>
      </c>
      <c r="O36" s="13">
        <f>IF(B36="","",IF(AND(I36="",K36=""),"",IF(OR(AND(I36&lt;&gt;"",NOT(ISNUMBER(I36))),AND(K36&lt;&gt;"",NOT(ISNUMBER(K36)))),"",IF(OR(AND(I36&lt;&gt;"",NOT(ISNUMBER(H36))),AND(K36&lt;&gt;"",NOT(ISNUMBER(J36)))),"Actual entry needs a planned value",IF(AND(OR(I36="",I36=H36),OR(K36="",K36=J36)),"Actual entries match plan","Actual entries differ from plan")))))</f>
        <v/>
      </c>
      <c r="P36" s="13">
        <f>IF(B36="","",IF(L36="","Select a status",IF(OR(AND(I36&lt;&gt;"",NOT(ISNUMBER(I36))),AND(K36&lt;&gt;"",NOT(ISNUMBER(K36)))),"",IF(AND(OR(I36&lt;&gt;"",K36&lt;&gt;""),L36&lt;&gt;"Actual Recorded"),"Update status to Actual Recorded",IF(AND(L36="Actual Recorded",I36="",K36=""),"Actual status needs an actual entry",IF(L36="Reschedule Required","Rescheduling status selected","Status entry accepted"))))))</f>
        <v/>
      </c>
      <c r="Q36" s="17">
        <f>IF(OR(B36="",NOT(ISNUMBER(H36)),NOT(ISNUMBER(I36))),"",IFERROR(I36-H36,""))</f>
        <v/>
      </c>
      <c r="R36" s="17">
        <f>IF(OR(B36="",NOT(ISNUMBER(J36)),NOT(ISNUMBER(K36))),"",IFERROR(K36-J36,""))</f>
        <v/>
      </c>
      <c r="S36" s="13">
        <f>IF(B36="","",IF(OR(M36="Reschedule required: action after required date",M36="Reschedule required: action outside reporting period",N36="Reschedule required",L36="Reschedule Required"),"Open",""))</f>
        <v/>
      </c>
      <c r="T36" s="13">
        <f>IF(OR(B36="",S36&lt;&gt;"Open"),"",IF(M36="Reschedule required: action after required date","Planned action date is after required date; ","")&amp;IF(M36="Reschedule required: action outside reporting period","Planned action date is outside reporting period; ","")&amp;IF(N36="Reschedule required","Planned run time exceeds available resource time; ","")&amp;IF(L36="Reschedule Required","Status is marked Reschedule Required",""))</f>
        <v/>
      </c>
      <c r="U36" s="13">
        <f>IF(OR(B36="",NOT(ISNUMBER(E36))),"",IFERROR(E36+(ROW()-8)/100000,""))</f>
        <v/>
      </c>
    </row>
    <row r="37" ht="25" customHeight="1">
      <c r="A37" s="13">
        <f>IF(B37="","","MPS-"&amp;TEXT(ROW()-8,"000"))</f>
        <v/>
      </c>
      <c r="B37" s="14" t="n"/>
      <c r="C37" s="14" t="n"/>
      <c r="D37" s="14" t="n"/>
      <c r="E37" s="15" t="n"/>
      <c r="F37" s="15" t="n"/>
      <c r="G37" s="16" t="n"/>
      <c r="H37" s="16" t="n"/>
      <c r="I37" s="16" t="n"/>
      <c r="J37" s="16" t="n"/>
      <c r="K37" s="16" t="n"/>
      <c r="L37" s="14" t="n"/>
      <c r="M37" s="13">
        <f>IF(OR(B37="",NOT(ISNUMBER(E37)),NOT(ISNUMBER(F37)),NOT(ISNUMBER($B$2)),NOT(ISNUMBER($E$2))),"",IF($E$2&lt;$B$2,"",IF(E37&gt;F37,"Reschedule required: action after required date",IF(OR(E37&lt;$B$2,E37&gt;$E$2),"Reschedule required: action outside reporting period","Date sequence is acceptable"))))</f>
        <v/>
      </c>
      <c r="N37" s="13">
        <f>IF(OR(B37="",NOT(ISNUMBER(G37)),NOT(ISNUMBER(H37))),"",IF(H37&lt;=G37,"Within available resource time","Reschedule required"))</f>
        <v/>
      </c>
      <c r="O37" s="13">
        <f>IF(B37="","",IF(AND(I37="",K37=""),"",IF(OR(AND(I37&lt;&gt;"",NOT(ISNUMBER(I37))),AND(K37&lt;&gt;"",NOT(ISNUMBER(K37)))),"",IF(OR(AND(I37&lt;&gt;"",NOT(ISNUMBER(H37))),AND(K37&lt;&gt;"",NOT(ISNUMBER(J37)))),"Actual entry needs a planned value",IF(AND(OR(I37="",I37=H37),OR(K37="",K37=J37)),"Actual entries match plan","Actual entries differ from plan")))))</f>
        <v/>
      </c>
      <c r="P37" s="13">
        <f>IF(B37="","",IF(L37="","Select a status",IF(OR(AND(I37&lt;&gt;"",NOT(ISNUMBER(I37))),AND(K37&lt;&gt;"",NOT(ISNUMBER(K37)))),"",IF(AND(OR(I37&lt;&gt;"",K37&lt;&gt;""),L37&lt;&gt;"Actual Recorded"),"Update status to Actual Recorded",IF(AND(L37="Actual Recorded",I37="",K37=""),"Actual status needs an actual entry",IF(L37="Reschedule Required","Rescheduling status selected","Status entry accepted"))))))</f>
        <v/>
      </c>
      <c r="Q37" s="17">
        <f>IF(OR(B37="",NOT(ISNUMBER(H37)),NOT(ISNUMBER(I37))),"",IFERROR(I37-H37,""))</f>
        <v/>
      </c>
      <c r="R37" s="17">
        <f>IF(OR(B37="",NOT(ISNUMBER(J37)),NOT(ISNUMBER(K37))),"",IFERROR(K37-J37,""))</f>
        <v/>
      </c>
      <c r="S37" s="13">
        <f>IF(B37="","",IF(OR(M37="Reschedule required: action after required date",M37="Reschedule required: action outside reporting period",N37="Reschedule required",L37="Reschedule Required"),"Open",""))</f>
        <v/>
      </c>
      <c r="T37" s="13">
        <f>IF(OR(B37="",S37&lt;&gt;"Open"),"",IF(M37="Reschedule required: action after required date","Planned action date is after required date; ","")&amp;IF(M37="Reschedule required: action outside reporting period","Planned action date is outside reporting period; ","")&amp;IF(N37="Reschedule required","Planned run time exceeds available resource time; ","")&amp;IF(L37="Reschedule Required","Status is marked Reschedule Required",""))</f>
        <v/>
      </c>
      <c r="U37" s="13">
        <f>IF(OR(B37="",NOT(ISNUMBER(E37))),"",IFERROR(E37+(ROW()-8)/100000,""))</f>
        <v/>
      </c>
    </row>
    <row r="38" ht="25" customHeight="1">
      <c r="A38" s="13">
        <f>IF(B38="","","MPS-"&amp;TEXT(ROW()-8,"000"))</f>
        <v/>
      </c>
      <c r="B38" s="14" t="n"/>
      <c r="C38" s="14" t="n"/>
      <c r="D38" s="14" t="n"/>
      <c r="E38" s="15" t="n"/>
      <c r="F38" s="15" t="n"/>
      <c r="G38" s="16" t="n"/>
      <c r="H38" s="16" t="n"/>
      <c r="I38" s="16" t="n"/>
      <c r="J38" s="16" t="n"/>
      <c r="K38" s="16" t="n"/>
      <c r="L38" s="14" t="n"/>
      <c r="M38" s="13">
        <f>IF(OR(B38="",NOT(ISNUMBER(E38)),NOT(ISNUMBER(F38)),NOT(ISNUMBER($B$2)),NOT(ISNUMBER($E$2))),"",IF($E$2&lt;$B$2,"",IF(E38&gt;F38,"Reschedule required: action after required date",IF(OR(E38&lt;$B$2,E38&gt;$E$2),"Reschedule required: action outside reporting period","Date sequence is acceptable"))))</f>
        <v/>
      </c>
      <c r="N38" s="13">
        <f>IF(OR(B38="",NOT(ISNUMBER(G38)),NOT(ISNUMBER(H38))),"",IF(H38&lt;=G38,"Within available resource time","Reschedule required"))</f>
        <v/>
      </c>
      <c r="O38" s="13">
        <f>IF(B38="","",IF(AND(I38="",K38=""),"",IF(OR(AND(I38&lt;&gt;"",NOT(ISNUMBER(I38))),AND(K38&lt;&gt;"",NOT(ISNUMBER(K38)))),"",IF(OR(AND(I38&lt;&gt;"",NOT(ISNUMBER(H38))),AND(K38&lt;&gt;"",NOT(ISNUMBER(J38)))),"Actual entry needs a planned value",IF(AND(OR(I38="",I38=H38),OR(K38="",K38=J38)),"Actual entries match plan","Actual entries differ from plan")))))</f>
        <v/>
      </c>
      <c r="P38" s="13">
        <f>IF(B38="","",IF(L38="","Select a status",IF(OR(AND(I38&lt;&gt;"",NOT(ISNUMBER(I38))),AND(K38&lt;&gt;"",NOT(ISNUMBER(K38)))),"",IF(AND(OR(I38&lt;&gt;"",K38&lt;&gt;""),L38&lt;&gt;"Actual Recorded"),"Update status to Actual Recorded",IF(AND(L38="Actual Recorded",I38="",K38=""),"Actual status needs an actual entry",IF(L38="Reschedule Required","Rescheduling status selected","Status entry accepted"))))))</f>
        <v/>
      </c>
      <c r="Q38" s="17">
        <f>IF(OR(B38="",NOT(ISNUMBER(H38)),NOT(ISNUMBER(I38))),"",IFERROR(I38-H38,""))</f>
        <v/>
      </c>
      <c r="R38" s="17">
        <f>IF(OR(B38="",NOT(ISNUMBER(J38)),NOT(ISNUMBER(K38))),"",IFERROR(K38-J38,""))</f>
        <v/>
      </c>
      <c r="S38" s="13">
        <f>IF(B38="","",IF(OR(M38="Reschedule required: action after required date",M38="Reschedule required: action outside reporting period",N38="Reschedule required",L38="Reschedule Required"),"Open",""))</f>
        <v/>
      </c>
      <c r="T38" s="13">
        <f>IF(OR(B38="",S38&lt;&gt;"Open"),"",IF(M38="Reschedule required: action after required date","Planned action date is after required date; ","")&amp;IF(M38="Reschedule required: action outside reporting period","Planned action date is outside reporting period; ","")&amp;IF(N38="Reschedule required","Planned run time exceeds available resource time; ","")&amp;IF(L38="Reschedule Required","Status is marked Reschedule Required",""))</f>
        <v/>
      </c>
      <c r="U38" s="13">
        <f>IF(OR(B38="",NOT(ISNUMBER(E38))),"",IFERROR(E38+(ROW()-8)/100000,""))</f>
        <v/>
      </c>
    </row>
    <row r="39" ht="25" customHeight="1">
      <c r="A39" s="13">
        <f>IF(B39="","","MPS-"&amp;TEXT(ROW()-8,"000"))</f>
        <v/>
      </c>
      <c r="B39" s="14" t="n"/>
      <c r="C39" s="14" t="n"/>
      <c r="D39" s="14" t="n"/>
      <c r="E39" s="15" t="n"/>
      <c r="F39" s="15" t="n"/>
      <c r="G39" s="16" t="n"/>
      <c r="H39" s="16" t="n"/>
      <c r="I39" s="16" t="n"/>
      <c r="J39" s="16" t="n"/>
      <c r="K39" s="16" t="n"/>
      <c r="L39" s="14" t="n"/>
      <c r="M39" s="13">
        <f>IF(OR(B39="",NOT(ISNUMBER(E39)),NOT(ISNUMBER(F39)),NOT(ISNUMBER($B$2)),NOT(ISNUMBER($E$2))),"",IF($E$2&lt;$B$2,"",IF(E39&gt;F39,"Reschedule required: action after required date",IF(OR(E39&lt;$B$2,E39&gt;$E$2),"Reschedule required: action outside reporting period","Date sequence is acceptable"))))</f>
        <v/>
      </c>
      <c r="N39" s="13">
        <f>IF(OR(B39="",NOT(ISNUMBER(G39)),NOT(ISNUMBER(H39))),"",IF(H39&lt;=G39,"Within available resource time","Reschedule required"))</f>
        <v/>
      </c>
      <c r="O39" s="13">
        <f>IF(B39="","",IF(AND(I39="",K39=""),"",IF(OR(AND(I39&lt;&gt;"",NOT(ISNUMBER(I39))),AND(K39&lt;&gt;"",NOT(ISNUMBER(K39)))),"",IF(OR(AND(I39&lt;&gt;"",NOT(ISNUMBER(H39))),AND(K39&lt;&gt;"",NOT(ISNUMBER(J39)))),"Actual entry needs a planned value",IF(AND(OR(I39="",I39=H39),OR(K39="",K39=J39)),"Actual entries match plan","Actual entries differ from plan")))))</f>
        <v/>
      </c>
      <c r="P39" s="13">
        <f>IF(B39="","",IF(L39="","Select a status",IF(OR(AND(I39&lt;&gt;"",NOT(ISNUMBER(I39))),AND(K39&lt;&gt;"",NOT(ISNUMBER(K39)))),"",IF(AND(OR(I39&lt;&gt;"",K39&lt;&gt;""),L39&lt;&gt;"Actual Recorded"),"Update status to Actual Recorded",IF(AND(L39="Actual Recorded",I39="",K39=""),"Actual status needs an actual entry",IF(L39="Reschedule Required","Rescheduling status selected","Status entry accepted"))))))</f>
        <v/>
      </c>
      <c r="Q39" s="17">
        <f>IF(OR(B39="",NOT(ISNUMBER(H39)),NOT(ISNUMBER(I39))),"",IFERROR(I39-H39,""))</f>
        <v/>
      </c>
      <c r="R39" s="17">
        <f>IF(OR(B39="",NOT(ISNUMBER(J39)),NOT(ISNUMBER(K39))),"",IFERROR(K39-J39,""))</f>
        <v/>
      </c>
      <c r="S39" s="13">
        <f>IF(B39="","",IF(OR(M39="Reschedule required: action after required date",M39="Reschedule required: action outside reporting period",N39="Reschedule required",L39="Reschedule Required"),"Open",""))</f>
        <v/>
      </c>
      <c r="T39" s="13">
        <f>IF(OR(B39="",S39&lt;&gt;"Open"),"",IF(M39="Reschedule required: action after required date","Planned action date is after required date; ","")&amp;IF(M39="Reschedule required: action outside reporting period","Planned action date is outside reporting period; ","")&amp;IF(N39="Reschedule required","Planned run time exceeds available resource time; ","")&amp;IF(L39="Reschedule Required","Status is marked Reschedule Required",""))</f>
        <v/>
      </c>
      <c r="U39" s="13">
        <f>IF(OR(B39="",NOT(ISNUMBER(E39))),"",IFERROR(E39+(ROW()-8)/100000,""))</f>
        <v/>
      </c>
    </row>
    <row r="40" ht="25" customHeight="1">
      <c r="A40" s="13">
        <f>IF(B40="","","MPS-"&amp;TEXT(ROW()-8,"000"))</f>
        <v/>
      </c>
      <c r="B40" s="14" t="n"/>
      <c r="C40" s="14" t="n"/>
      <c r="D40" s="14" t="n"/>
      <c r="E40" s="15" t="n"/>
      <c r="F40" s="15" t="n"/>
      <c r="G40" s="16" t="n"/>
      <c r="H40" s="16" t="n"/>
      <c r="I40" s="16" t="n"/>
      <c r="J40" s="16" t="n"/>
      <c r="K40" s="16" t="n"/>
      <c r="L40" s="14" t="n"/>
      <c r="M40" s="13">
        <f>IF(OR(B40="",NOT(ISNUMBER(E40)),NOT(ISNUMBER(F40)),NOT(ISNUMBER($B$2)),NOT(ISNUMBER($E$2))),"",IF($E$2&lt;$B$2,"",IF(E40&gt;F40,"Reschedule required: action after required date",IF(OR(E40&lt;$B$2,E40&gt;$E$2),"Reschedule required: action outside reporting period","Date sequence is acceptable"))))</f>
        <v/>
      </c>
      <c r="N40" s="13">
        <f>IF(OR(B40="",NOT(ISNUMBER(G40)),NOT(ISNUMBER(H40))),"",IF(H40&lt;=G40,"Within available resource time","Reschedule required"))</f>
        <v/>
      </c>
      <c r="O40" s="13">
        <f>IF(B40="","",IF(AND(I40="",K40=""),"",IF(OR(AND(I40&lt;&gt;"",NOT(ISNUMBER(I40))),AND(K40&lt;&gt;"",NOT(ISNUMBER(K40)))),"",IF(OR(AND(I40&lt;&gt;"",NOT(ISNUMBER(H40))),AND(K40&lt;&gt;"",NOT(ISNUMBER(J40)))),"Actual entry needs a planned value",IF(AND(OR(I40="",I40=H40),OR(K40="",K40=J40)),"Actual entries match plan","Actual entries differ from plan")))))</f>
        <v/>
      </c>
      <c r="P40" s="13">
        <f>IF(B40="","",IF(L40="","Select a status",IF(OR(AND(I40&lt;&gt;"",NOT(ISNUMBER(I40))),AND(K40&lt;&gt;"",NOT(ISNUMBER(K40)))),"",IF(AND(OR(I40&lt;&gt;"",K40&lt;&gt;""),L40&lt;&gt;"Actual Recorded"),"Update status to Actual Recorded",IF(AND(L40="Actual Recorded",I40="",K40=""),"Actual status needs an actual entry",IF(L40="Reschedule Required","Rescheduling status selected","Status entry accepted"))))))</f>
        <v/>
      </c>
      <c r="Q40" s="17">
        <f>IF(OR(B40="",NOT(ISNUMBER(H40)),NOT(ISNUMBER(I40))),"",IFERROR(I40-H40,""))</f>
        <v/>
      </c>
      <c r="R40" s="17">
        <f>IF(OR(B40="",NOT(ISNUMBER(J40)),NOT(ISNUMBER(K40))),"",IFERROR(K40-J40,""))</f>
        <v/>
      </c>
      <c r="S40" s="13">
        <f>IF(B40="","",IF(OR(M40="Reschedule required: action after required date",M40="Reschedule required: action outside reporting period",N40="Reschedule required",L40="Reschedule Required"),"Open",""))</f>
        <v/>
      </c>
      <c r="T40" s="13">
        <f>IF(OR(B40="",S40&lt;&gt;"Open"),"",IF(M40="Reschedule required: action after required date","Planned action date is after required date; ","")&amp;IF(M40="Reschedule required: action outside reporting period","Planned action date is outside reporting period; ","")&amp;IF(N40="Reschedule required","Planned run time exceeds available resource time; ","")&amp;IF(L40="Reschedule Required","Status is marked Reschedule Required",""))</f>
        <v/>
      </c>
      <c r="U40" s="13">
        <f>IF(OR(B40="",NOT(ISNUMBER(E40))),"",IFERROR(E40+(ROW()-8)/100000,""))</f>
        <v/>
      </c>
    </row>
    <row r="41" ht="25" customHeight="1">
      <c r="A41" s="13">
        <f>IF(B41="","","MPS-"&amp;TEXT(ROW()-8,"000"))</f>
        <v/>
      </c>
      <c r="B41" s="14" t="n"/>
      <c r="C41" s="14" t="n"/>
      <c r="D41" s="14" t="n"/>
      <c r="E41" s="15" t="n"/>
      <c r="F41" s="15" t="n"/>
      <c r="G41" s="16" t="n"/>
      <c r="H41" s="16" t="n"/>
      <c r="I41" s="16" t="n"/>
      <c r="J41" s="16" t="n"/>
      <c r="K41" s="16" t="n"/>
      <c r="L41" s="14" t="n"/>
      <c r="M41" s="13">
        <f>IF(OR(B41="",NOT(ISNUMBER(E41)),NOT(ISNUMBER(F41)),NOT(ISNUMBER($B$2)),NOT(ISNUMBER($E$2))),"",IF($E$2&lt;$B$2,"",IF(E41&gt;F41,"Reschedule required: action after required date",IF(OR(E41&lt;$B$2,E41&gt;$E$2),"Reschedule required: action outside reporting period","Date sequence is acceptable"))))</f>
        <v/>
      </c>
      <c r="N41" s="13">
        <f>IF(OR(B41="",NOT(ISNUMBER(G41)),NOT(ISNUMBER(H41))),"",IF(H41&lt;=G41,"Within available resource time","Reschedule required"))</f>
        <v/>
      </c>
      <c r="O41" s="13">
        <f>IF(B41="","",IF(AND(I41="",K41=""),"",IF(OR(AND(I41&lt;&gt;"",NOT(ISNUMBER(I41))),AND(K41&lt;&gt;"",NOT(ISNUMBER(K41)))),"",IF(OR(AND(I41&lt;&gt;"",NOT(ISNUMBER(H41))),AND(K41&lt;&gt;"",NOT(ISNUMBER(J41)))),"Actual entry needs a planned value",IF(AND(OR(I41="",I41=H41),OR(K41="",K41=J41)),"Actual entries match plan","Actual entries differ from plan")))))</f>
        <v/>
      </c>
      <c r="P41" s="13">
        <f>IF(B41="","",IF(L41="","Select a status",IF(OR(AND(I41&lt;&gt;"",NOT(ISNUMBER(I41))),AND(K41&lt;&gt;"",NOT(ISNUMBER(K41)))),"",IF(AND(OR(I41&lt;&gt;"",K41&lt;&gt;""),L41&lt;&gt;"Actual Recorded"),"Update status to Actual Recorded",IF(AND(L41="Actual Recorded",I41="",K41=""),"Actual status needs an actual entry",IF(L41="Reschedule Required","Rescheduling status selected","Status entry accepted"))))))</f>
        <v/>
      </c>
      <c r="Q41" s="17">
        <f>IF(OR(B41="",NOT(ISNUMBER(H41)),NOT(ISNUMBER(I41))),"",IFERROR(I41-H41,""))</f>
        <v/>
      </c>
      <c r="R41" s="17">
        <f>IF(OR(B41="",NOT(ISNUMBER(J41)),NOT(ISNUMBER(K41))),"",IFERROR(K41-J41,""))</f>
        <v/>
      </c>
      <c r="S41" s="13">
        <f>IF(B41="","",IF(OR(M41="Reschedule required: action after required date",M41="Reschedule required: action outside reporting period",N41="Reschedule required",L41="Reschedule Required"),"Open",""))</f>
        <v/>
      </c>
      <c r="T41" s="13">
        <f>IF(OR(B41="",S41&lt;&gt;"Open"),"",IF(M41="Reschedule required: action after required date","Planned action date is after required date; ","")&amp;IF(M41="Reschedule required: action outside reporting period","Planned action date is outside reporting period; ","")&amp;IF(N41="Reschedule required","Planned run time exceeds available resource time; ","")&amp;IF(L41="Reschedule Required","Status is marked Reschedule Required",""))</f>
        <v/>
      </c>
      <c r="U41" s="13">
        <f>IF(OR(B41="",NOT(ISNUMBER(E41))),"",IFERROR(E41+(ROW()-8)/100000,""))</f>
        <v/>
      </c>
    </row>
    <row r="42" ht="25" customHeight="1">
      <c r="A42" s="13">
        <f>IF(B42="","","MPS-"&amp;TEXT(ROW()-8,"000"))</f>
        <v/>
      </c>
      <c r="B42" s="14" t="n"/>
      <c r="C42" s="14" t="n"/>
      <c r="D42" s="14" t="n"/>
      <c r="E42" s="15" t="n"/>
      <c r="F42" s="15" t="n"/>
      <c r="G42" s="16" t="n"/>
      <c r="H42" s="16" t="n"/>
      <c r="I42" s="16" t="n"/>
      <c r="J42" s="16" t="n"/>
      <c r="K42" s="16" t="n"/>
      <c r="L42" s="14" t="n"/>
      <c r="M42" s="13">
        <f>IF(OR(B42="",NOT(ISNUMBER(E42)),NOT(ISNUMBER(F42)),NOT(ISNUMBER($B$2)),NOT(ISNUMBER($E$2))),"",IF($E$2&lt;$B$2,"",IF(E42&gt;F42,"Reschedule required: action after required date",IF(OR(E42&lt;$B$2,E42&gt;$E$2),"Reschedule required: action outside reporting period","Date sequence is acceptable"))))</f>
        <v/>
      </c>
      <c r="N42" s="13">
        <f>IF(OR(B42="",NOT(ISNUMBER(G42)),NOT(ISNUMBER(H42))),"",IF(H42&lt;=G42,"Within available resource time","Reschedule required"))</f>
        <v/>
      </c>
      <c r="O42" s="13">
        <f>IF(B42="","",IF(AND(I42="",K42=""),"",IF(OR(AND(I42&lt;&gt;"",NOT(ISNUMBER(I42))),AND(K42&lt;&gt;"",NOT(ISNUMBER(K42)))),"",IF(OR(AND(I42&lt;&gt;"",NOT(ISNUMBER(H42))),AND(K42&lt;&gt;"",NOT(ISNUMBER(J42)))),"Actual entry needs a planned value",IF(AND(OR(I42="",I42=H42),OR(K42="",K42=J42)),"Actual entries match plan","Actual entries differ from plan")))))</f>
        <v/>
      </c>
      <c r="P42" s="13">
        <f>IF(B42="","",IF(L42="","Select a status",IF(OR(AND(I42&lt;&gt;"",NOT(ISNUMBER(I42))),AND(K42&lt;&gt;"",NOT(ISNUMBER(K42)))),"",IF(AND(OR(I42&lt;&gt;"",K42&lt;&gt;""),L42&lt;&gt;"Actual Recorded"),"Update status to Actual Recorded",IF(AND(L42="Actual Recorded",I42="",K42=""),"Actual status needs an actual entry",IF(L42="Reschedule Required","Rescheduling status selected","Status entry accepted"))))))</f>
        <v/>
      </c>
      <c r="Q42" s="17">
        <f>IF(OR(B42="",NOT(ISNUMBER(H42)),NOT(ISNUMBER(I42))),"",IFERROR(I42-H42,""))</f>
        <v/>
      </c>
      <c r="R42" s="17">
        <f>IF(OR(B42="",NOT(ISNUMBER(J42)),NOT(ISNUMBER(K42))),"",IFERROR(K42-J42,""))</f>
        <v/>
      </c>
      <c r="S42" s="13">
        <f>IF(B42="","",IF(OR(M42="Reschedule required: action after required date",M42="Reschedule required: action outside reporting period",N42="Reschedule required",L42="Reschedule Required"),"Open",""))</f>
        <v/>
      </c>
      <c r="T42" s="13">
        <f>IF(OR(B42="",S42&lt;&gt;"Open"),"",IF(M42="Reschedule required: action after required date","Planned action date is after required date; ","")&amp;IF(M42="Reschedule required: action outside reporting period","Planned action date is outside reporting period; ","")&amp;IF(N42="Reschedule required","Planned run time exceeds available resource time; ","")&amp;IF(L42="Reschedule Required","Status is marked Reschedule Required",""))</f>
        <v/>
      </c>
      <c r="U42" s="13">
        <f>IF(OR(B42="",NOT(ISNUMBER(E42))),"",IFERROR(E42+(ROW()-8)/100000,""))</f>
        <v/>
      </c>
    </row>
    <row r="43" ht="25" customHeight="1">
      <c r="A43" s="13">
        <f>IF(B43="","","MPS-"&amp;TEXT(ROW()-8,"000"))</f>
        <v/>
      </c>
      <c r="B43" s="14" t="n"/>
      <c r="C43" s="14" t="n"/>
      <c r="D43" s="14" t="n"/>
      <c r="E43" s="15" t="n"/>
      <c r="F43" s="15" t="n"/>
      <c r="G43" s="16" t="n"/>
      <c r="H43" s="16" t="n"/>
      <c r="I43" s="16" t="n"/>
      <c r="J43" s="16" t="n"/>
      <c r="K43" s="16" t="n"/>
      <c r="L43" s="14" t="n"/>
      <c r="M43" s="13">
        <f>IF(OR(B43="",NOT(ISNUMBER(E43)),NOT(ISNUMBER(F43)),NOT(ISNUMBER($B$2)),NOT(ISNUMBER($E$2))),"",IF($E$2&lt;$B$2,"",IF(E43&gt;F43,"Reschedule required: action after required date",IF(OR(E43&lt;$B$2,E43&gt;$E$2),"Reschedule required: action outside reporting period","Date sequence is acceptable"))))</f>
        <v/>
      </c>
      <c r="N43" s="13">
        <f>IF(OR(B43="",NOT(ISNUMBER(G43)),NOT(ISNUMBER(H43))),"",IF(H43&lt;=G43,"Within available resource time","Reschedule required"))</f>
        <v/>
      </c>
      <c r="O43" s="13">
        <f>IF(B43="","",IF(AND(I43="",K43=""),"",IF(OR(AND(I43&lt;&gt;"",NOT(ISNUMBER(I43))),AND(K43&lt;&gt;"",NOT(ISNUMBER(K43)))),"",IF(OR(AND(I43&lt;&gt;"",NOT(ISNUMBER(H43))),AND(K43&lt;&gt;"",NOT(ISNUMBER(J43)))),"Actual entry needs a planned value",IF(AND(OR(I43="",I43=H43),OR(K43="",K43=J43)),"Actual entries match plan","Actual entries differ from plan")))))</f>
        <v/>
      </c>
      <c r="P43" s="13">
        <f>IF(B43="","",IF(L43="","Select a status",IF(OR(AND(I43&lt;&gt;"",NOT(ISNUMBER(I43))),AND(K43&lt;&gt;"",NOT(ISNUMBER(K43)))),"",IF(AND(OR(I43&lt;&gt;"",K43&lt;&gt;""),L43&lt;&gt;"Actual Recorded"),"Update status to Actual Recorded",IF(AND(L43="Actual Recorded",I43="",K43=""),"Actual status needs an actual entry",IF(L43="Reschedule Required","Rescheduling status selected","Status entry accepted"))))))</f>
        <v/>
      </c>
      <c r="Q43" s="17">
        <f>IF(OR(B43="",NOT(ISNUMBER(H43)),NOT(ISNUMBER(I43))),"",IFERROR(I43-H43,""))</f>
        <v/>
      </c>
      <c r="R43" s="17">
        <f>IF(OR(B43="",NOT(ISNUMBER(J43)),NOT(ISNUMBER(K43))),"",IFERROR(K43-J43,""))</f>
        <v/>
      </c>
      <c r="S43" s="13">
        <f>IF(B43="","",IF(OR(M43="Reschedule required: action after required date",M43="Reschedule required: action outside reporting period",N43="Reschedule required",L43="Reschedule Required"),"Open",""))</f>
        <v/>
      </c>
      <c r="T43" s="13">
        <f>IF(OR(B43="",S43&lt;&gt;"Open"),"",IF(M43="Reschedule required: action after required date","Planned action date is after required date; ","")&amp;IF(M43="Reschedule required: action outside reporting period","Planned action date is outside reporting period; ","")&amp;IF(N43="Reschedule required","Planned run time exceeds available resource time; ","")&amp;IF(L43="Reschedule Required","Status is marked Reschedule Required",""))</f>
        <v/>
      </c>
      <c r="U43" s="13">
        <f>IF(OR(B43="",NOT(ISNUMBER(E43))),"",IFERROR(E43+(ROW()-8)/100000,""))</f>
        <v/>
      </c>
    </row>
    <row r="44" ht="25" customHeight="1">
      <c r="A44" s="13">
        <f>IF(B44="","","MPS-"&amp;TEXT(ROW()-8,"000"))</f>
        <v/>
      </c>
      <c r="B44" s="14" t="n"/>
      <c r="C44" s="14" t="n"/>
      <c r="D44" s="14" t="n"/>
      <c r="E44" s="15" t="n"/>
      <c r="F44" s="15" t="n"/>
      <c r="G44" s="16" t="n"/>
      <c r="H44" s="16" t="n"/>
      <c r="I44" s="16" t="n"/>
      <c r="J44" s="16" t="n"/>
      <c r="K44" s="16" t="n"/>
      <c r="L44" s="14" t="n"/>
      <c r="M44" s="13">
        <f>IF(OR(B44="",NOT(ISNUMBER(E44)),NOT(ISNUMBER(F44)),NOT(ISNUMBER($B$2)),NOT(ISNUMBER($E$2))),"",IF($E$2&lt;$B$2,"",IF(E44&gt;F44,"Reschedule required: action after required date",IF(OR(E44&lt;$B$2,E44&gt;$E$2),"Reschedule required: action outside reporting period","Date sequence is acceptable"))))</f>
        <v/>
      </c>
      <c r="N44" s="13">
        <f>IF(OR(B44="",NOT(ISNUMBER(G44)),NOT(ISNUMBER(H44))),"",IF(H44&lt;=G44,"Within available resource time","Reschedule required"))</f>
        <v/>
      </c>
      <c r="O44" s="13">
        <f>IF(B44="","",IF(AND(I44="",K44=""),"",IF(OR(AND(I44&lt;&gt;"",NOT(ISNUMBER(I44))),AND(K44&lt;&gt;"",NOT(ISNUMBER(K44)))),"",IF(OR(AND(I44&lt;&gt;"",NOT(ISNUMBER(H44))),AND(K44&lt;&gt;"",NOT(ISNUMBER(J44)))),"Actual entry needs a planned value",IF(AND(OR(I44="",I44=H44),OR(K44="",K44=J44)),"Actual entries match plan","Actual entries differ from plan")))))</f>
        <v/>
      </c>
      <c r="P44" s="13">
        <f>IF(B44="","",IF(L44="","Select a status",IF(OR(AND(I44&lt;&gt;"",NOT(ISNUMBER(I44))),AND(K44&lt;&gt;"",NOT(ISNUMBER(K44)))),"",IF(AND(OR(I44&lt;&gt;"",K44&lt;&gt;""),L44&lt;&gt;"Actual Recorded"),"Update status to Actual Recorded",IF(AND(L44="Actual Recorded",I44="",K44=""),"Actual status needs an actual entry",IF(L44="Reschedule Required","Rescheduling status selected","Status entry accepted"))))))</f>
        <v/>
      </c>
      <c r="Q44" s="17">
        <f>IF(OR(B44="",NOT(ISNUMBER(H44)),NOT(ISNUMBER(I44))),"",IFERROR(I44-H44,""))</f>
        <v/>
      </c>
      <c r="R44" s="17">
        <f>IF(OR(B44="",NOT(ISNUMBER(J44)),NOT(ISNUMBER(K44))),"",IFERROR(K44-J44,""))</f>
        <v/>
      </c>
      <c r="S44" s="13">
        <f>IF(B44="","",IF(OR(M44="Reschedule required: action after required date",M44="Reschedule required: action outside reporting period",N44="Reschedule required",L44="Reschedule Required"),"Open",""))</f>
        <v/>
      </c>
      <c r="T44" s="13">
        <f>IF(OR(B44="",S44&lt;&gt;"Open"),"",IF(M44="Reschedule required: action after required date","Planned action date is after required date; ","")&amp;IF(M44="Reschedule required: action outside reporting period","Planned action date is outside reporting period; ","")&amp;IF(N44="Reschedule required","Planned run time exceeds available resource time; ","")&amp;IF(L44="Reschedule Required","Status is marked Reschedule Required",""))</f>
        <v/>
      </c>
      <c r="U44" s="13">
        <f>IF(OR(B44="",NOT(ISNUMBER(E44))),"",IFERROR(E44+(ROW()-8)/100000,""))</f>
        <v/>
      </c>
    </row>
    <row r="45" ht="25" customHeight="1">
      <c r="A45" s="13">
        <f>IF(B45="","","MPS-"&amp;TEXT(ROW()-8,"000"))</f>
        <v/>
      </c>
      <c r="B45" s="14" t="n"/>
      <c r="C45" s="14" t="n"/>
      <c r="D45" s="14" t="n"/>
      <c r="E45" s="15" t="n"/>
      <c r="F45" s="15" t="n"/>
      <c r="G45" s="16" t="n"/>
      <c r="H45" s="16" t="n"/>
      <c r="I45" s="16" t="n"/>
      <c r="J45" s="16" t="n"/>
      <c r="K45" s="16" t="n"/>
      <c r="L45" s="14" t="n"/>
      <c r="M45" s="13">
        <f>IF(OR(B45="",NOT(ISNUMBER(E45)),NOT(ISNUMBER(F45)),NOT(ISNUMBER($B$2)),NOT(ISNUMBER($E$2))),"",IF($E$2&lt;$B$2,"",IF(E45&gt;F45,"Reschedule required: action after required date",IF(OR(E45&lt;$B$2,E45&gt;$E$2),"Reschedule required: action outside reporting period","Date sequence is acceptable"))))</f>
        <v/>
      </c>
      <c r="N45" s="13">
        <f>IF(OR(B45="",NOT(ISNUMBER(G45)),NOT(ISNUMBER(H45))),"",IF(H45&lt;=G45,"Within available resource time","Reschedule required"))</f>
        <v/>
      </c>
      <c r="O45" s="13">
        <f>IF(B45="","",IF(AND(I45="",K45=""),"",IF(OR(AND(I45&lt;&gt;"",NOT(ISNUMBER(I45))),AND(K45&lt;&gt;"",NOT(ISNUMBER(K45)))),"",IF(OR(AND(I45&lt;&gt;"",NOT(ISNUMBER(H45))),AND(K45&lt;&gt;"",NOT(ISNUMBER(J45)))),"Actual entry needs a planned value",IF(AND(OR(I45="",I45=H45),OR(K45="",K45=J45)),"Actual entries match plan","Actual entries differ from plan")))))</f>
        <v/>
      </c>
      <c r="P45" s="13">
        <f>IF(B45="","",IF(L45="","Select a status",IF(OR(AND(I45&lt;&gt;"",NOT(ISNUMBER(I45))),AND(K45&lt;&gt;"",NOT(ISNUMBER(K45)))),"",IF(AND(OR(I45&lt;&gt;"",K45&lt;&gt;""),L45&lt;&gt;"Actual Recorded"),"Update status to Actual Recorded",IF(AND(L45="Actual Recorded",I45="",K45=""),"Actual status needs an actual entry",IF(L45="Reschedule Required","Rescheduling status selected","Status entry accepted"))))))</f>
        <v/>
      </c>
      <c r="Q45" s="17">
        <f>IF(OR(B45="",NOT(ISNUMBER(H45)),NOT(ISNUMBER(I45))),"",IFERROR(I45-H45,""))</f>
        <v/>
      </c>
      <c r="R45" s="17">
        <f>IF(OR(B45="",NOT(ISNUMBER(J45)),NOT(ISNUMBER(K45))),"",IFERROR(K45-J45,""))</f>
        <v/>
      </c>
      <c r="S45" s="13">
        <f>IF(B45="","",IF(OR(M45="Reschedule required: action after required date",M45="Reschedule required: action outside reporting period",N45="Reschedule required",L45="Reschedule Required"),"Open",""))</f>
        <v/>
      </c>
      <c r="T45" s="13">
        <f>IF(OR(B45="",S45&lt;&gt;"Open"),"",IF(M45="Reschedule required: action after required date","Planned action date is after required date; ","")&amp;IF(M45="Reschedule required: action outside reporting period","Planned action date is outside reporting period; ","")&amp;IF(N45="Reschedule required","Planned run time exceeds available resource time; ","")&amp;IF(L45="Reschedule Required","Status is marked Reschedule Required",""))</f>
        <v/>
      </c>
      <c r="U45" s="13">
        <f>IF(OR(B45="",NOT(ISNUMBER(E45))),"",IFERROR(E45+(ROW()-8)/100000,""))</f>
        <v/>
      </c>
    </row>
    <row r="46" ht="25" customHeight="1">
      <c r="A46" s="13">
        <f>IF(B46="","","MPS-"&amp;TEXT(ROW()-8,"000"))</f>
        <v/>
      </c>
      <c r="B46" s="14" t="n"/>
      <c r="C46" s="14" t="n"/>
      <c r="D46" s="14" t="n"/>
      <c r="E46" s="15" t="n"/>
      <c r="F46" s="15" t="n"/>
      <c r="G46" s="16" t="n"/>
      <c r="H46" s="16" t="n"/>
      <c r="I46" s="16" t="n"/>
      <c r="J46" s="16" t="n"/>
      <c r="K46" s="16" t="n"/>
      <c r="L46" s="14" t="n"/>
      <c r="M46" s="13">
        <f>IF(OR(B46="",NOT(ISNUMBER(E46)),NOT(ISNUMBER(F46)),NOT(ISNUMBER($B$2)),NOT(ISNUMBER($E$2))),"",IF($E$2&lt;$B$2,"",IF(E46&gt;F46,"Reschedule required: action after required date",IF(OR(E46&lt;$B$2,E46&gt;$E$2),"Reschedule required: action outside reporting period","Date sequence is acceptable"))))</f>
        <v/>
      </c>
      <c r="N46" s="13">
        <f>IF(OR(B46="",NOT(ISNUMBER(G46)),NOT(ISNUMBER(H46))),"",IF(H46&lt;=G46,"Within available resource time","Reschedule required"))</f>
        <v/>
      </c>
      <c r="O46" s="13">
        <f>IF(B46="","",IF(AND(I46="",K46=""),"",IF(OR(AND(I46&lt;&gt;"",NOT(ISNUMBER(I46))),AND(K46&lt;&gt;"",NOT(ISNUMBER(K46)))),"",IF(OR(AND(I46&lt;&gt;"",NOT(ISNUMBER(H46))),AND(K46&lt;&gt;"",NOT(ISNUMBER(J46)))),"Actual entry needs a planned value",IF(AND(OR(I46="",I46=H46),OR(K46="",K46=J46)),"Actual entries match plan","Actual entries differ from plan")))))</f>
        <v/>
      </c>
      <c r="P46" s="13">
        <f>IF(B46="","",IF(L46="","Select a status",IF(OR(AND(I46&lt;&gt;"",NOT(ISNUMBER(I46))),AND(K46&lt;&gt;"",NOT(ISNUMBER(K46)))),"",IF(AND(OR(I46&lt;&gt;"",K46&lt;&gt;""),L46&lt;&gt;"Actual Recorded"),"Update status to Actual Recorded",IF(AND(L46="Actual Recorded",I46="",K46=""),"Actual status needs an actual entry",IF(L46="Reschedule Required","Rescheduling status selected","Status entry accepted"))))))</f>
        <v/>
      </c>
      <c r="Q46" s="17">
        <f>IF(OR(B46="",NOT(ISNUMBER(H46)),NOT(ISNUMBER(I46))),"",IFERROR(I46-H46,""))</f>
        <v/>
      </c>
      <c r="R46" s="17">
        <f>IF(OR(B46="",NOT(ISNUMBER(J46)),NOT(ISNUMBER(K46))),"",IFERROR(K46-J46,""))</f>
        <v/>
      </c>
      <c r="S46" s="13">
        <f>IF(B46="","",IF(OR(M46="Reschedule required: action after required date",M46="Reschedule required: action outside reporting period",N46="Reschedule required",L46="Reschedule Required"),"Open",""))</f>
        <v/>
      </c>
      <c r="T46" s="13">
        <f>IF(OR(B46="",S46&lt;&gt;"Open"),"",IF(M46="Reschedule required: action after required date","Planned action date is after required date; ","")&amp;IF(M46="Reschedule required: action outside reporting period","Planned action date is outside reporting period; ","")&amp;IF(N46="Reschedule required","Planned run time exceeds available resource time; ","")&amp;IF(L46="Reschedule Required","Status is marked Reschedule Required",""))</f>
        <v/>
      </c>
      <c r="U46" s="13">
        <f>IF(OR(B46="",NOT(ISNUMBER(E46))),"",IFERROR(E46+(ROW()-8)/100000,""))</f>
        <v/>
      </c>
    </row>
    <row r="47" ht="25" customHeight="1">
      <c r="A47" s="13">
        <f>IF(B47="","","MPS-"&amp;TEXT(ROW()-8,"000"))</f>
        <v/>
      </c>
      <c r="B47" s="14" t="n"/>
      <c r="C47" s="14" t="n"/>
      <c r="D47" s="14" t="n"/>
      <c r="E47" s="15" t="n"/>
      <c r="F47" s="15" t="n"/>
      <c r="G47" s="16" t="n"/>
      <c r="H47" s="16" t="n"/>
      <c r="I47" s="16" t="n"/>
      <c r="J47" s="16" t="n"/>
      <c r="K47" s="16" t="n"/>
      <c r="L47" s="14" t="n"/>
      <c r="M47" s="13">
        <f>IF(OR(B47="",NOT(ISNUMBER(E47)),NOT(ISNUMBER(F47)),NOT(ISNUMBER($B$2)),NOT(ISNUMBER($E$2))),"",IF($E$2&lt;$B$2,"",IF(E47&gt;F47,"Reschedule required: action after required date",IF(OR(E47&lt;$B$2,E47&gt;$E$2),"Reschedule required: action outside reporting period","Date sequence is acceptable"))))</f>
        <v/>
      </c>
      <c r="N47" s="13">
        <f>IF(OR(B47="",NOT(ISNUMBER(G47)),NOT(ISNUMBER(H47))),"",IF(H47&lt;=G47,"Within available resource time","Reschedule required"))</f>
        <v/>
      </c>
      <c r="O47" s="13">
        <f>IF(B47="","",IF(AND(I47="",K47=""),"",IF(OR(AND(I47&lt;&gt;"",NOT(ISNUMBER(I47))),AND(K47&lt;&gt;"",NOT(ISNUMBER(K47)))),"",IF(OR(AND(I47&lt;&gt;"",NOT(ISNUMBER(H47))),AND(K47&lt;&gt;"",NOT(ISNUMBER(J47)))),"Actual entry needs a planned value",IF(AND(OR(I47="",I47=H47),OR(K47="",K47=J47)),"Actual entries match plan","Actual entries differ from plan")))))</f>
        <v/>
      </c>
      <c r="P47" s="13">
        <f>IF(B47="","",IF(L47="","Select a status",IF(OR(AND(I47&lt;&gt;"",NOT(ISNUMBER(I47))),AND(K47&lt;&gt;"",NOT(ISNUMBER(K47)))),"",IF(AND(OR(I47&lt;&gt;"",K47&lt;&gt;""),L47&lt;&gt;"Actual Recorded"),"Update status to Actual Recorded",IF(AND(L47="Actual Recorded",I47="",K47=""),"Actual status needs an actual entry",IF(L47="Reschedule Required","Rescheduling status selected","Status entry accepted"))))))</f>
        <v/>
      </c>
      <c r="Q47" s="17">
        <f>IF(OR(B47="",NOT(ISNUMBER(H47)),NOT(ISNUMBER(I47))),"",IFERROR(I47-H47,""))</f>
        <v/>
      </c>
      <c r="R47" s="17">
        <f>IF(OR(B47="",NOT(ISNUMBER(J47)),NOT(ISNUMBER(K47))),"",IFERROR(K47-J47,""))</f>
        <v/>
      </c>
      <c r="S47" s="13">
        <f>IF(B47="","",IF(OR(M47="Reschedule required: action after required date",M47="Reschedule required: action outside reporting period",N47="Reschedule required",L47="Reschedule Required"),"Open",""))</f>
        <v/>
      </c>
      <c r="T47" s="13">
        <f>IF(OR(B47="",S47&lt;&gt;"Open"),"",IF(M47="Reschedule required: action after required date","Planned action date is after required date; ","")&amp;IF(M47="Reschedule required: action outside reporting period","Planned action date is outside reporting period; ","")&amp;IF(N47="Reschedule required","Planned run time exceeds available resource time; ","")&amp;IF(L47="Reschedule Required","Status is marked Reschedule Required",""))</f>
        <v/>
      </c>
      <c r="U47" s="13">
        <f>IF(OR(B47="",NOT(ISNUMBER(E47))),"",IFERROR(E47+(ROW()-8)/100000,""))</f>
        <v/>
      </c>
    </row>
    <row r="48" ht="25" customHeight="1">
      <c r="A48" s="13">
        <f>IF(B48="","","MPS-"&amp;TEXT(ROW()-8,"000"))</f>
        <v/>
      </c>
      <c r="B48" s="14" t="n"/>
      <c r="C48" s="14" t="n"/>
      <c r="D48" s="14" t="n"/>
      <c r="E48" s="15" t="n"/>
      <c r="F48" s="15" t="n"/>
      <c r="G48" s="16" t="n"/>
      <c r="H48" s="16" t="n"/>
      <c r="I48" s="16" t="n"/>
      <c r="J48" s="16" t="n"/>
      <c r="K48" s="16" t="n"/>
      <c r="L48" s="14" t="n"/>
      <c r="M48" s="13">
        <f>IF(OR(B48="",NOT(ISNUMBER(E48)),NOT(ISNUMBER(F48)),NOT(ISNUMBER($B$2)),NOT(ISNUMBER($E$2))),"",IF($E$2&lt;$B$2,"",IF(E48&gt;F48,"Reschedule required: action after required date",IF(OR(E48&lt;$B$2,E48&gt;$E$2),"Reschedule required: action outside reporting period","Date sequence is acceptable"))))</f>
        <v/>
      </c>
      <c r="N48" s="13">
        <f>IF(OR(B48="",NOT(ISNUMBER(G48)),NOT(ISNUMBER(H48))),"",IF(H48&lt;=G48,"Within available resource time","Reschedule required"))</f>
        <v/>
      </c>
      <c r="O48" s="13">
        <f>IF(B48="","",IF(AND(I48="",K48=""),"",IF(OR(AND(I48&lt;&gt;"",NOT(ISNUMBER(I48))),AND(K48&lt;&gt;"",NOT(ISNUMBER(K48)))),"",IF(OR(AND(I48&lt;&gt;"",NOT(ISNUMBER(H48))),AND(K48&lt;&gt;"",NOT(ISNUMBER(J48)))),"Actual entry needs a planned value",IF(AND(OR(I48="",I48=H48),OR(K48="",K48=J48)),"Actual entries match plan","Actual entries differ from plan")))))</f>
        <v/>
      </c>
      <c r="P48" s="13">
        <f>IF(B48="","",IF(L48="","Select a status",IF(OR(AND(I48&lt;&gt;"",NOT(ISNUMBER(I48))),AND(K48&lt;&gt;"",NOT(ISNUMBER(K48)))),"",IF(AND(OR(I48&lt;&gt;"",K48&lt;&gt;""),L48&lt;&gt;"Actual Recorded"),"Update status to Actual Recorded",IF(AND(L48="Actual Recorded",I48="",K48=""),"Actual status needs an actual entry",IF(L48="Reschedule Required","Rescheduling status selected","Status entry accepted"))))))</f>
        <v/>
      </c>
      <c r="Q48" s="17">
        <f>IF(OR(B48="",NOT(ISNUMBER(H48)),NOT(ISNUMBER(I48))),"",IFERROR(I48-H48,""))</f>
        <v/>
      </c>
      <c r="R48" s="17">
        <f>IF(OR(B48="",NOT(ISNUMBER(J48)),NOT(ISNUMBER(K48))),"",IFERROR(K48-J48,""))</f>
        <v/>
      </c>
      <c r="S48" s="13">
        <f>IF(B48="","",IF(OR(M48="Reschedule required: action after required date",M48="Reschedule required: action outside reporting period",N48="Reschedule required",L48="Reschedule Required"),"Open",""))</f>
        <v/>
      </c>
      <c r="T48" s="13">
        <f>IF(OR(B48="",S48&lt;&gt;"Open"),"",IF(M48="Reschedule required: action after required date","Planned action date is after required date; ","")&amp;IF(M48="Reschedule required: action outside reporting period","Planned action date is outside reporting period; ","")&amp;IF(N48="Reschedule required","Planned run time exceeds available resource time; ","")&amp;IF(L48="Reschedule Required","Status is marked Reschedule Required",""))</f>
        <v/>
      </c>
      <c r="U48" s="13">
        <f>IF(OR(B48="",NOT(ISNUMBER(E48))),"",IFERROR(E48+(ROW()-8)/100000,""))</f>
        <v/>
      </c>
    </row>
    <row r="49" ht="25" customHeight="1">
      <c r="A49" s="13">
        <f>IF(B49="","","MPS-"&amp;TEXT(ROW()-8,"000"))</f>
        <v/>
      </c>
      <c r="B49" s="14" t="n"/>
      <c r="C49" s="14" t="n"/>
      <c r="D49" s="14" t="n"/>
      <c r="E49" s="15" t="n"/>
      <c r="F49" s="15" t="n"/>
      <c r="G49" s="16" t="n"/>
      <c r="H49" s="16" t="n"/>
      <c r="I49" s="16" t="n"/>
      <c r="J49" s="16" t="n"/>
      <c r="K49" s="16" t="n"/>
      <c r="L49" s="14" t="n"/>
      <c r="M49" s="13">
        <f>IF(OR(B49="",NOT(ISNUMBER(E49)),NOT(ISNUMBER(F49)),NOT(ISNUMBER($B$2)),NOT(ISNUMBER($E$2))),"",IF($E$2&lt;$B$2,"",IF(E49&gt;F49,"Reschedule required: action after required date",IF(OR(E49&lt;$B$2,E49&gt;$E$2),"Reschedule required: action outside reporting period","Date sequence is acceptable"))))</f>
        <v/>
      </c>
      <c r="N49" s="13">
        <f>IF(OR(B49="",NOT(ISNUMBER(G49)),NOT(ISNUMBER(H49))),"",IF(H49&lt;=G49,"Within available resource time","Reschedule required"))</f>
        <v/>
      </c>
      <c r="O49" s="13">
        <f>IF(B49="","",IF(AND(I49="",K49=""),"",IF(OR(AND(I49&lt;&gt;"",NOT(ISNUMBER(I49))),AND(K49&lt;&gt;"",NOT(ISNUMBER(K49)))),"",IF(OR(AND(I49&lt;&gt;"",NOT(ISNUMBER(H49))),AND(K49&lt;&gt;"",NOT(ISNUMBER(J49)))),"Actual entry needs a planned value",IF(AND(OR(I49="",I49=H49),OR(K49="",K49=J49)),"Actual entries match plan","Actual entries differ from plan")))))</f>
        <v/>
      </c>
      <c r="P49" s="13">
        <f>IF(B49="","",IF(L49="","Select a status",IF(OR(AND(I49&lt;&gt;"",NOT(ISNUMBER(I49))),AND(K49&lt;&gt;"",NOT(ISNUMBER(K49)))),"",IF(AND(OR(I49&lt;&gt;"",K49&lt;&gt;""),L49&lt;&gt;"Actual Recorded"),"Update status to Actual Recorded",IF(AND(L49="Actual Recorded",I49="",K49=""),"Actual status needs an actual entry",IF(L49="Reschedule Required","Rescheduling status selected","Status entry accepted"))))))</f>
        <v/>
      </c>
      <c r="Q49" s="17">
        <f>IF(OR(B49="",NOT(ISNUMBER(H49)),NOT(ISNUMBER(I49))),"",IFERROR(I49-H49,""))</f>
        <v/>
      </c>
      <c r="R49" s="17">
        <f>IF(OR(B49="",NOT(ISNUMBER(J49)),NOT(ISNUMBER(K49))),"",IFERROR(K49-J49,""))</f>
        <v/>
      </c>
      <c r="S49" s="13">
        <f>IF(B49="","",IF(OR(M49="Reschedule required: action after required date",M49="Reschedule required: action outside reporting period",N49="Reschedule required",L49="Reschedule Required"),"Open",""))</f>
        <v/>
      </c>
      <c r="T49" s="13">
        <f>IF(OR(B49="",S49&lt;&gt;"Open"),"",IF(M49="Reschedule required: action after required date","Planned action date is after required date; ","")&amp;IF(M49="Reschedule required: action outside reporting period","Planned action date is outside reporting period; ","")&amp;IF(N49="Reschedule required","Planned run time exceeds available resource time; ","")&amp;IF(L49="Reschedule Required","Status is marked Reschedule Required",""))</f>
        <v/>
      </c>
      <c r="U49" s="13">
        <f>IF(OR(B49="",NOT(ISNUMBER(E49))),"",IFERROR(E49+(ROW()-8)/100000,""))</f>
        <v/>
      </c>
    </row>
    <row r="50" ht="25" customHeight="1">
      <c r="A50" s="13">
        <f>IF(B50="","","MPS-"&amp;TEXT(ROW()-8,"000"))</f>
        <v/>
      </c>
      <c r="B50" s="14" t="n"/>
      <c r="C50" s="14" t="n"/>
      <c r="D50" s="14" t="n"/>
      <c r="E50" s="15" t="n"/>
      <c r="F50" s="15" t="n"/>
      <c r="G50" s="16" t="n"/>
      <c r="H50" s="16" t="n"/>
      <c r="I50" s="16" t="n"/>
      <c r="J50" s="16" t="n"/>
      <c r="K50" s="16" t="n"/>
      <c r="L50" s="14" t="n"/>
      <c r="M50" s="13">
        <f>IF(OR(B50="",NOT(ISNUMBER(E50)),NOT(ISNUMBER(F50)),NOT(ISNUMBER($B$2)),NOT(ISNUMBER($E$2))),"",IF($E$2&lt;$B$2,"",IF(E50&gt;F50,"Reschedule required: action after required date",IF(OR(E50&lt;$B$2,E50&gt;$E$2),"Reschedule required: action outside reporting period","Date sequence is acceptable"))))</f>
        <v/>
      </c>
      <c r="N50" s="13">
        <f>IF(OR(B50="",NOT(ISNUMBER(G50)),NOT(ISNUMBER(H50))),"",IF(H50&lt;=G50,"Within available resource time","Reschedule required"))</f>
        <v/>
      </c>
      <c r="O50" s="13">
        <f>IF(B50="","",IF(AND(I50="",K50=""),"",IF(OR(AND(I50&lt;&gt;"",NOT(ISNUMBER(I50))),AND(K50&lt;&gt;"",NOT(ISNUMBER(K50)))),"",IF(OR(AND(I50&lt;&gt;"",NOT(ISNUMBER(H50))),AND(K50&lt;&gt;"",NOT(ISNUMBER(J50)))),"Actual entry needs a planned value",IF(AND(OR(I50="",I50=H50),OR(K50="",K50=J50)),"Actual entries match plan","Actual entries differ from plan")))))</f>
        <v/>
      </c>
      <c r="P50" s="13">
        <f>IF(B50="","",IF(L50="","Select a status",IF(OR(AND(I50&lt;&gt;"",NOT(ISNUMBER(I50))),AND(K50&lt;&gt;"",NOT(ISNUMBER(K50)))),"",IF(AND(OR(I50&lt;&gt;"",K50&lt;&gt;""),L50&lt;&gt;"Actual Recorded"),"Update status to Actual Recorded",IF(AND(L50="Actual Recorded",I50="",K50=""),"Actual status needs an actual entry",IF(L50="Reschedule Required","Rescheduling status selected","Status entry accepted"))))))</f>
        <v/>
      </c>
      <c r="Q50" s="17">
        <f>IF(OR(B50="",NOT(ISNUMBER(H50)),NOT(ISNUMBER(I50))),"",IFERROR(I50-H50,""))</f>
        <v/>
      </c>
      <c r="R50" s="17">
        <f>IF(OR(B50="",NOT(ISNUMBER(J50)),NOT(ISNUMBER(K50))),"",IFERROR(K50-J50,""))</f>
        <v/>
      </c>
      <c r="S50" s="13">
        <f>IF(B50="","",IF(OR(M50="Reschedule required: action after required date",M50="Reschedule required: action outside reporting period",N50="Reschedule required",L50="Reschedule Required"),"Open",""))</f>
        <v/>
      </c>
      <c r="T50" s="13">
        <f>IF(OR(B50="",S50&lt;&gt;"Open"),"",IF(M50="Reschedule required: action after required date","Planned action date is after required date; ","")&amp;IF(M50="Reschedule required: action outside reporting period","Planned action date is outside reporting period; ","")&amp;IF(N50="Reschedule required","Planned run time exceeds available resource time; ","")&amp;IF(L50="Reschedule Required","Status is marked Reschedule Required",""))</f>
        <v/>
      </c>
      <c r="U50" s="13">
        <f>IF(OR(B50="",NOT(ISNUMBER(E50))),"",IFERROR(E50+(ROW()-8)/100000,""))</f>
        <v/>
      </c>
    </row>
    <row r="51" ht="25" customHeight="1">
      <c r="A51" s="13">
        <f>IF(B51="","","MPS-"&amp;TEXT(ROW()-8,"000"))</f>
        <v/>
      </c>
      <c r="B51" s="14" t="n"/>
      <c r="C51" s="14" t="n"/>
      <c r="D51" s="14" t="n"/>
      <c r="E51" s="15" t="n"/>
      <c r="F51" s="15" t="n"/>
      <c r="G51" s="16" t="n"/>
      <c r="H51" s="16" t="n"/>
      <c r="I51" s="16" t="n"/>
      <c r="J51" s="16" t="n"/>
      <c r="K51" s="16" t="n"/>
      <c r="L51" s="14" t="n"/>
      <c r="M51" s="13">
        <f>IF(OR(B51="",NOT(ISNUMBER(E51)),NOT(ISNUMBER(F51)),NOT(ISNUMBER($B$2)),NOT(ISNUMBER($E$2))),"",IF($E$2&lt;$B$2,"",IF(E51&gt;F51,"Reschedule required: action after required date",IF(OR(E51&lt;$B$2,E51&gt;$E$2),"Reschedule required: action outside reporting period","Date sequence is acceptable"))))</f>
        <v/>
      </c>
      <c r="N51" s="13">
        <f>IF(OR(B51="",NOT(ISNUMBER(G51)),NOT(ISNUMBER(H51))),"",IF(H51&lt;=G51,"Within available resource time","Reschedule required"))</f>
        <v/>
      </c>
      <c r="O51" s="13">
        <f>IF(B51="","",IF(AND(I51="",K51=""),"",IF(OR(AND(I51&lt;&gt;"",NOT(ISNUMBER(I51))),AND(K51&lt;&gt;"",NOT(ISNUMBER(K51)))),"",IF(OR(AND(I51&lt;&gt;"",NOT(ISNUMBER(H51))),AND(K51&lt;&gt;"",NOT(ISNUMBER(J51)))),"Actual entry needs a planned value",IF(AND(OR(I51="",I51=H51),OR(K51="",K51=J51)),"Actual entries match plan","Actual entries differ from plan")))))</f>
        <v/>
      </c>
      <c r="P51" s="13">
        <f>IF(B51="","",IF(L51="","Select a status",IF(OR(AND(I51&lt;&gt;"",NOT(ISNUMBER(I51))),AND(K51&lt;&gt;"",NOT(ISNUMBER(K51)))),"",IF(AND(OR(I51&lt;&gt;"",K51&lt;&gt;""),L51&lt;&gt;"Actual Recorded"),"Update status to Actual Recorded",IF(AND(L51="Actual Recorded",I51="",K51=""),"Actual status needs an actual entry",IF(L51="Reschedule Required","Rescheduling status selected","Status entry accepted"))))))</f>
        <v/>
      </c>
      <c r="Q51" s="17">
        <f>IF(OR(B51="",NOT(ISNUMBER(H51)),NOT(ISNUMBER(I51))),"",IFERROR(I51-H51,""))</f>
        <v/>
      </c>
      <c r="R51" s="17">
        <f>IF(OR(B51="",NOT(ISNUMBER(J51)),NOT(ISNUMBER(K51))),"",IFERROR(K51-J51,""))</f>
        <v/>
      </c>
      <c r="S51" s="13">
        <f>IF(B51="","",IF(OR(M51="Reschedule required: action after required date",M51="Reschedule required: action outside reporting period",N51="Reschedule required",L51="Reschedule Required"),"Open",""))</f>
        <v/>
      </c>
      <c r="T51" s="13">
        <f>IF(OR(B51="",S51&lt;&gt;"Open"),"",IF(M51="Reschedule required: action after required date","Planned action date is after required date; ","")&amp;IF(M51="Reschedule required: action outside reporting period","Planned action date is outside reporting period; ","")&amp;IF(N51="Reschedule required","Planned run time exceeds available resource time; ","")&amp;IF(L51="Reschedule Required","Status is marked Reschedule Required",""))</f>
        <v/>
      </c>
      <c r="U51" s="13">
        <f>IF(OR(B51="",NOT(ISNUMBER(E51))),"",IFERROR(E51+(ROW()-8)/100000,""))</f>
        <v/>
      </c>
    </row>
    <row r="52" ht="25" customHeight="1">
      <c r="A52" s="13">
        <f>IF(B52="","","MPS-"&amp;TEXT(ROW()-8,"000"))</f>
        <v/>
      </c>
      <c r="B52" s="14" t="n"/>
      <c r="C52" s="14" t="n"/>
      <c r="D52" s="14" t="n"/>
      <c r="E52" s="15" t="n"/>
      <c r="F52" s="15" t="n"/>
      <c r="G52" s="16" t="n"/>
      <c r="H52" s="16" t="n"/>
      <c r="I52" s="16" t="n"/>
      <c r="J52" s="16" t="n"/>
      <c r="K52" s="16" t="n"/>
      <c r="L52" s="14" t="n"/>
      <c r="M52" s="13">
        <f>IF(OR(B52="",NOT(ISNUMBER(E52)),NOT(ISNUMBER(F52)),NOT(ISNUMBER($B$2)),NOT(ISNUMBER($E$2))),"",IF($E$2&lt;$B$2,"",IF(E52&gt;F52,"Reschedule required: action after required date",IF(OR(E52&lt;$B$2,E52&gt;$E$2),"Reschedule required: action outside reporting period","Date sequence is acceptable"))))</f>
        <v/>
      </c>
      <c r="N52" s="13">
        <f>IF(OR(B52="",NOT(ISNUMBER(G52)),NOT(ISNUMBER(H52))),"",IF(H52&lt;=G52,"Within available resource time","Reschedule required"))</f>
        <v/>
      </c>
      <c r="O52" s="13">
        <f>IF(B52="","",IF(AND(I52="",K52=""),"",IF(OR(AND(I52&lt;&gt;"",NOT(ISNUMBER(I52))),AND(K52&lt;&gt;"",NOT(ISNUMBER(K52)))),"",IF(OR(AND(I52&lt;&gt;"",NOT(ISNUMBER(H52))),AND(K52&lt;&gt;"",NOT(ISNUMBER(J52)))),"Actual entry needs a planned value",IF(AND(OR(I52="",I52=H52),OR(K52="",K52=J52)),"Actual entries match plan","Actual entries differ from plan")))))</f>
        <v/>
      </c>
      <c r="P52" s="13">
        <f>IF(B52="","",IF(L52="","Select a status",IF(OR(AND(I52&lt;&gt;"",NOT(ISNUMBER(I52))),AND(K52&lt;&gt;"",NOT(ISNUMBER(K52)))),"",IF(AND(OR(I52&lt;&gt;"",K52&lt;&gt;""),L52&lt;&gt;"Actual Recorded"),"Update status to Actual Recorded",IF(AND(L52="Actual Recorded",I52="",K52=""),"Actual status needs an actual entry",IF(L52="Reschedule Required","Rescheduling status selected","Status entry accepted"))))))</f>
        <v/>
      </c>
      <c r="Q52" s="17">
        <f>IF(OR(B52="",NOT(ISNUMBER(H52)),NOT(ISNUMBER(I52))),"",IFERROR(I52-H52,""))</f>
        <v/>
      </c>
      <c r="R52" s="17">
        <f>IF(OR(B52="",NOT(ISNUMBER(J52)),NOT(ISNUMBER(K52))),"",IFERROR(K52-J52,""))</f>
        <v/>
      </c>
      <c r="S52" s="13">
        <f>IF(B52="","",IF(OR(M52="Reschedule required: action after required date",M52="Reschedule required: action outside reporting period",N52="Reschedule required",L52="Reschedule Required"),"Open",""))</f>
        <v/>
      </c>
      <c r="T52" s="13">
        <f>IF(OR(B52="",S52&lt;&gt;"Open"),"",IF(M52="Reschedule required: action after required date","Planned action date is after required date; ","")&amp;IF(M52="Reschedule required: action outside reporting period","Planned action date is outside reporting period; ","")&amp;IF(N52="Reschedule required","Planned run time exceeds available resource time; ","")&amp;IF(L52="Reschedule Required","Status is marked Reschedule Required",""))</f>
        <v/>
      </c>
      <c r="U52" s="13">
        <f>IF(OR(B52="",NOT(ISNUMBER(E52))),"",IFERROR(E52+(ROW()-8)/100000,""))</f>
        <v/>
      </c>
    </row>
    <row r="53" ht="25" customHeight="1">
      <c r="A53" s="13">
        <f>IF(B53="","","MPS-"&amp;TEXT(ROW()-8,"000"))</f>
        <v/>
      </c>
      <c r="B53" s="14" t="n"/>
      <c r="C53" s="14" t="n"/>
      <c r="D53" s="14" t="n"/>
      <c r="E53" s="15" t="n"/>
      <c r="F53" s="15" t="n"/>
      <c r="G53" s="16" t="n"/>
      <c r="H53" s="16" t="n"/>
      <c r="I53" s="16" t="n"/>
      <c r="J53" s="16" t="n"/>
      <c r="K53" s="16" t="n"/>
      <c r="L53" s="14" t="n"/>
      <c r="M53" s="13">
        <f>IF(OR(B53="",NOT(ISNUMBER(E53)),NOT(ISNUMBER(F53)),NOT(ISNUMBER($B$2)),NOT(ISNUMBER($E$2))),"",IF($E$2&lt;$B$2,"",IF(E53&gt;F53,"Reschedule required: action after required date",IF(OR(E53&lt;$B$2,E53&gt;$E$2),"Reschedule required: action outside reporting period","Date sequence is acceptable"))))</f>
        <v/>
      </c>
      <c r="N53" s="13">
        <f>IF(OR(B53="",NOT(ISNUMBER(G53)),NOT(ISNUMBER(H53))),"",IF(H53&lt;=G53,"Within available resource time","Reschedule required"))</f>
        <v/>
      </c>
      <c r="O53" s="13">
        <f>IF(B53="","",IF(AND(I53="",K53=""),"",IF(OR(AND(I53&lt;&gt;"",NOT(ISNUMBER(I53))),AND(K53&lt;&gt;"",NOT(ISNUMBER(K53)))),"",IF(OR(AND(I53&lt;&gt;"",NOT(ISNUMBER(H53))),AND(K53&lt;&gt;"",NOT(ISNUMBER(J53)))),"Actual entry needs a planned value",IF(AND(OR(I53="",I53=H53),OR(K53="",K53=J53)),"Actual entries match plan","Actual entries differ from plan")))))</f>
        <v/>
      </c>
      <c r="P53" s="13">
        <f>IF(B53="","",IF(L53="","Select a status",IF(OR(AND(I53&lt;&gt;"",NOT(ISNUMBER(I53))),AND(K53&lt;&gt;"",NOT(ISNUMBER(K53)))),"",IF(AND(OR(I53&lt;&gt;"",K53&lt;&gt;""),L53&lt;&gt;"Actual Recorded"),"Update status to Actual Recorded",IF(AND(L53="Actual Recorded",I53="",K53=""),"Actual status needs an actual entry",IF(L53="Reschedule Required","Rescheduling status selected","Status entry accepted"))))))</f>
        <v/>
      </c>
      <c r="Q53" s="17">
        <f>IF(OR(B53="",NOT(ISNUMBER(H53)),NOT(ISNUMBER(I53))),"",IFERROR(I53-H53,""))</f>
        <v/>
      </c>
      <c r="R53" s="17">
        <f>IF(OR(B53="",NOT(ISNUMBER(J53)),NOT(ISNUMBER(K53))),"",IFERROR(K53-J53,""))</f>
        <v/>
      </c>
      <c r="S53" s="13">
        <f>IF(B53="","",IF(OR(M53="Reschedule required: action after required date",M53="Reschedule required: action outside reporting period",N53="Reschedule required",L53="Reschedule Required"),"Open",""))</f>
        <v/>
      </c>
      <c r="T53" s="13">
        <f>IF(OR(B53="",S53&lt;&gt;"Open"),"",IF(M53="Reschedule required: action after required date","Planned action date is after required date; ","")&amp;IF(M53="Reschedule required: action outside reporting period","Planned action date is outside reporting period; ","")&amp;IF(N53="Reschedule required","Planned run time exceeds available resource time; ","")&amp;IF(L53="Reschedule Required","Status is marked Reschedule Required",""))</f>
        <v/>
      </c>
      <c r="U53" s="13">
        <f>IF(OR(B53="",NOT(ISNUMBER(E53))),"",IFERROR(E53+(ROW()-8)/100000,""))</f>
        <v/>
      </c>
    </row>
    <row r="54" ht="25" customHeight="1">
      <c r="A54" s="13">
        <f>IF(B54="","","MPS-"&amp;TEXT(ROW()-8,"000"))</f>
        <v/>
      </c>
      <c r="B54" s="14" t="n"/>
      <c r="C54" s="14" t="n"/>
      <c r="D54" s="14" t="n"/>
      <c r="E54" s="15" t="n"/>
      <c r="F54" s="15" t="n"/>
      <c r="G54" s="16" t="n"/>
      <c r="H54" s="16" t="n"/>
      <c r="I54" s="16" t="n"/>
      <c r="J54" s="16" t="n"/>
      <c r="K54" s="16" t="n"/>
      <c r="L54" s="14" t="n"/>
      <c r="M54" s="13">
        <f>IF(OR(B54="",NOT(ISNUMBER(E54)),NOT(ISNUMBER(F54)),NOT(ISNUMBER($B$2)),NOT(ISNUMBER($E$2))),"",IF($E$2&lt;$B$2,"",IF(E54&gt;F54,"Reschedule required: action after required date",IF(OR(E54&lt;$B$2,E54&gt;$E$2),"Reschedule required: action outside reporting period","Date sequence is acceptable"))))</f>
        <v/>
      </c>
      <c r="N54" s="13">
        <f>IF(OR(B54="",NOT(ISNUMBER(G54)),NOT(ISNUMBER(H54))),"",IF(H54&lt;=G54,"Within available resource time","Reschedule required"))</f>
        <v/>
      </c>
      <c r="O54" s="13">
        <f>IF(B54="","",IF(AND(I54="",K54=""),"",IF(OR(AND(I54&lt;&gt;"",NOT(ISNUMBER(I54))),AND(K54&lt;&gt;"",NOT(ISNUMBER(K54)))),"",IF(OR(AND(I54&lt;&gt;"",NOT(ISNUMBER(H54))),AND(K54&lt;&gt;"",NOT(ISNUMBER(J54)))),"Actual entry needs a planned value",IF(AND(OR(I54="",I54=H54),OR(K54="",K54=J54)),"Actual entries match plan","Actual entries differ from plan")))))</f>
        <v/>
      </c>
      <c r="P54" s="13">
        <f>IF(B54="","",IF(L54="","Select a status",IF(OR(AND(I54&lt;&gt;"",NOT(ISNUMBER(I54))),AND(K54&lt;&gt;"",NOT(ISNUMBER(K54)))),"",IF(AND(OR(I54&lt;&gt;"",K54&lt;&gt;""),L54&lt;&gt;"Actual Recorded"),"Update status to Actual Recorded",IF(AND(L54="Actual Recorded",I54="",K54=""),"Actual status needs an actual entry",IF(L54="Reschedule Required","Rescheduling status selected","Status entry accepted"))))))</f>
        <v/>
      </c>
      <c r="Q54" s="17">
        <f>IF(OR(B54="",NOT(ISNUMBER(H54)),NOT(ISNUMBER(I54))),"",IFERROR(I54-H54,""))</f>
        <v/>
      </c>
      <c r="R54" s="17">
        <f>IF(OR(B54="",NOT(ISNUMBER(J54)),NOT(ISNUMBER(K54))),"",IFERROR(K54-J54,""))</f>
        <v/>
      </c>
      <c r="S54" s="13">
        <f>IF(B54="","",IF(OR(M54="Reschedule required: action after required date",M54="Reschedule required: action outside reporting period",N54="Reschedule required",L54="Reschedule Required"),"Open",""))</f>
        <v/>
      </c>
      <c r="T54" s="13">
        <f>IF(OR(B54="",S54&lt;&gt;"Open"),"",IF(M54="Reschedule required: action after required date","Planned action date is after required date; ","")&amp;IF(M54="Reschedule required: action outside reporting period","Planned action date is outside reporting period; ","")&amp;IF(N54="Reschedule required","Planned run time exceeds available resource time; ","")&amp;IF(L54="Reschedule Required","Status is marked Reschedule Required",""))</f>
        <v/>
      </c>
      <c r="U54" s="13">
        <f>IF(OR(B54="",NOT(ISNUMBER(E54))),"",IFERROR(E54+(ROW()-8)/100000,""))</f>
        <v/>
      </c>
    </row>
    <row r="55" ht="25" customHeight="1">
      <c r="A55" s="13">
        <f>IF(B55="","","MPS-"&amp;TEXT(ROW()-8,"000"))</f>
        <v/>
      </c>
      <c r="B55" s="14" t="n"/>
      <c r="C55" s="14" t="n"/>
      <c r="D55" s="14" t="n"/>
      <c r="E55" s="15" t="n"/>
      <c r="F55" s="15" t="n"/>
      <c r="G55" s="16" t="n"/>
      <c r="H55" s="16" t="n"/>
      <c r="I55" s="16" t="n"/>
      <c r="J55" s="16" t="n"/>
      <c r="K55" s="16" t="n"/>
      <c r="L55" s="14" t="n"/>
      <c r="M55" s="13">
        <f>IF(OR(B55="",NOT(ISNUMBER(E55)),NOT(ISNUMBER(F55)),NOT(ISNUMBER($B$2)),NOT(ISNUMBER($E$2))),"",IF($E$2&lt;$B$2,"",IF(E55&gt;F55,"Reschedule required: action after required date",IF(OR(E55&lt;$B$2,E55&gt;$E$2),"Reschedule required: action outside reporting period","Date sequence is acceptable"))))</f>
        <v/>
      </c>
      <c r="N55" s="13">
        <f>IF(OR(B55="",NOT(ISNUMBER(G55)),NOT(ISNUMBER(H55))),"",IF(H55&lt;=G55,"Within available resource time","Reschedule required"))</f>
        <v/>
      </c>
      <c r="O55" s="13">
        <f>IF(B55="","",IF(AND(I55="",K55=""),"",IF(OR(AND(I55&lt;&gt;"",NOT(ISNUMBER(I55))),AND(K55&lt;&gt;"",NOT(ISNUMBER(K55)))),"",IF(OR(AND(I55&lt;&gt;"",NOT(ISNUMBER(H55))),AND(K55&lt;&gt;"",NOT(ISNUMBER(J55)))),"Actual entry needs a planned value",IF(AND(OR(I55="",I55=H55),OR(K55="",K55=J55)),"Actual entries match plan","Actual entries differ from plan")))))</f>
        <v/>
      </c>
      <c r="P55" s="13">
        <f>IF(B55="","",IF(L55="","Select a status",IF(OR(AND(I55&lt;&gt;"",NOT(ISNUMBER(I55))),AND(K55&lt;&gt;"",NOT(ISNUMBER(K55)))),"",IF(AND(OR(I55&lt;&gt;"",K55&lt;&gt;""),L55&lt;&gt;"Actual Recorded"),"Update status to Actual Recorded",IF(AND(L55="Actual Recorded",I55="",K55=""),"Actual status needs an actual entry",IF(L55="Reschedule Required","Rescheduling status selected","Status entry accepted"))))))</f>
        <v/>
      </c>
      <c r="Q55" s="17">
        <f>IF(OR(B55="",NOT(ISNUMBER(H55)),NOT(ISNUMBER(I55))),"",IFERROR(I55-H55,""))</f>
        <v/>
      </c>
      <c r="R55" s="17">
        <f>IF(OR(B55="",NOT(ISNUMBER(J55)),NOT(ISNUMBER(K55))),"",IFERROR(K55-J55,""))</f>
        <v/>
      </c>
      <c r="S55" s="13">
        <f>IF(B55="","",IF(OR(M55="Reschedule required: action after required date",M55="Reschedule required: action outside reporting period",N55="Reschedule required",L55="Reschedule Required"),"Open",""))</f>
        <v/>
      </c>
      <c r="T55" s="13">
        <f>IF(OR(B55="",S55&lt;&gt;"Open"),"",IF(M55="Reschedule required: action after required date","Planned action date is after required date; ","")&amp;IF(M55="Reschedule required: action outside reporting period","Planned action date is outside reporting period; ","")&amp;IF(N55="Reschedule required","Planned run time exceeds available resource time; ","")&amp;IF(L55="Reschedule Required","Status is marked Reschedule Required",""))</f>
        <v/>
      </c>
      <c r="U55" s="13">
        <f>IF(OR(B55="",NOT(ISNUMBER(E55))),"",IFERROR(E55+(ROW()-8)/100000,""))</f>
        <v/>
      </c>
    </row>
    <row r="56" ht="25" customHeight="1">
      <c r="A56" s="13">
        <f>IF(B56="","","MPS-"&amp;TEXT(ROW()-8,"000"))</f>
        <v/>
      </c>
      <c r="B56" s="14" t="n"/>
      <c r="C56" s="14" t="n"/>
      <c r="D56" s="14" t="n"/>
      <c r="E56" s="15" t="n"/>
      <c r="F56" s="15" t="n"/>
      <c r="G56" s="16" t="n"/>
      <c r="H56" s="16" t="n"/>
      <c r="I56" s="16" t="n"/>
      <c r="J56" s="16" t="n"/>
      <c r="K56" s="16" t="n"/>
      <c r="L56" s="14" t="n"/>
      <c r="M56" s="13">
        <f>IF(OR(B56="",NOT(ISNUMBER(E56)),NOT(ISNUMBER(F56)),NOT(ISNUMBER($B$2)),NOT(ISNUMBER($E$2))),"",IF($E$2&lt;$B$2,"",IF(E56&gt;F56,"Reschedule required: action after required date",IF(OR(E56&lt;$B$2,E56&gt;$E$2),"Reschedule required: action outside reporting period","Date sequence is acceptable"))))</f>
        <v/>
      </c>
      <c r="N56" s="13">
        <f>IF(OR(B56="",NOT(ISNUMBER(G56)),NOT(ISNUMBER(H56))),"",IF(H56&lt;=G56,"Within available resource time","Reschedule required"))</f>
        <v/>
      </c>
      <c r="O56" s="13">
        <f>IF(B56="","",IF(AND(I56="",K56=""),"",IF(OR(AND(I56&lt;&gt;"",NOT(ISNUMBER(I56))),AND(K56&lt;&gt;"",NOT(ISNUMBER(K56)))),"",IF(OR(AND(I56&lt;&gt;"",NOT(ISNUMBER(H56))),AND(K56&lt;&gt;"",NOT(ISNUMBER(J56)))),"Actual entry needs a planned value",IF(AND(OR(I56="",I56=H56),OR(K56="",K56=J56)),"Actual entries match plan","Actual entries differ from plan")))))</f>
        <v/>
      </c>
      <c r="P56" s="13">
        <f>IF(B56="","",IF(L56="","Select a status",IF(OR(AND(I56&lt;&gt;"",NOT(ISNUMBER(I56))),AND(K56&lt;&gt;"",NOT(ISNUMBER(K56)))),"",IF(AND(OR(I56&lt;&gt;"",K56&lt;&gt;""),L56&lt;&gt;"Actual Recorded"),"Update status to Actual Recorded",IF(AND(L56="Actual Recorded",I56="",K56=""),"Actual status needs an actual entry",IF(L56="Reschedule Required","Rescheduling status selected","Status entry accepted"))))))</f>
        <v/>
      </c>
      <c r="Q56" s="17">
        <f>IF(OR(B56="",NOT(ISNUMBER(H56)),NOT(ISNUMBER(I56))),"",IFERROR(I56-H56,""))</f>
        <v/>
      </c>
      <c r="R56" s="17">
        <f>IF(OR(B56="",NOT(ISNUMBER(J56)),NOT(ISNUMBER(K56))),"",IFERROR(K56-J56,""))</f>
        <v/>
      </c>
      <c r="S56" s="13">
        <f>IF(B56="","",IF(OR(M56="Reschedule required: action after required date",M56="Reschedule required: action outside reporting period",N56="Reschedule required",L56="Reschedule Required"),"Open",""))</f>
        <v/>
      </c>
      <c r="T56" s="13">
        <f>IF(OR(B56="",S56&lt;&gt;"Open"),"",IF(M56="Reschedule required: action after required date","Planned action date is after required date; ","")&amp;IF(M56="Reschedule required: action outside reporting period","Planned action date is outside reporting period; ","")&amp;IF(N56="Reschedule required","Planned run time exceeds available resource time; ","")&amp;IF(L56="Reschedule Required","Status is marked Reschedule Required",""))</f>
        <v/>
      </c>
      <c r="U56" s="13">
        <f>IF(OR(B56="",NOT(ISNUMBER(E56))),"",IFERROR(E56+(ROW()-8)/100000,""))</f>
        <v/>
      </c>
    </row>
    <row r="57" ht="25" customHeight="1">
      <c r="A57" s="13">
        <f>IF(B57="","","MPS-"&amp;TEXT(ROW()-8,"000"))</f>
        <v/>
      </c>
      <c r="B57" s="14" t="n"/>
      <c r="C57" s="14" t="n"/>
      <c r="D57" s="14" t="n"/>
      <c r="E57" s="15" t="n"/>
      <c r="F57" s="15" t="n"/>
      <c r="G57" s="16" t="n"/>
      <c r="H57" s="16" t="n"/>
      <c r="I57" s="16" t="n"/>
      <c r="J57" s="16" t="n"/>
      <c r="K57" s="16" t="n"/>
      <c r="L57" s="14" t="n"/>
      <c r="M57" s="13">
        <f>IF(OR(B57="",NOT(ISNUMBER(E57)),NOT(ISNUMBER(F57)),NOT(ISNUMBER($B$2)),NOT(ISNUMBER($E$2))),"",IF($E$2&lt;$B$2,"",IF(E57&gt;F57,"Reschedule required: action after required date",IF(OR(E57&lt;$B$2,E57&gt;$E$2),"Reschedule required: action outside reporting period","Date sequence is acceptable"))))</f>
        <v/>
      </c>
      <c r="N57" s="13">
        <f>IF(OR(B57="",NOT(ISNUMBER(G57)),NOT(ISNUMBER(H57))),"",IF(H57&lt;=G57,"Within available resource time","Reschedule required"))</f>
        <v/>
      </c>
      <c r="O57" s="13">
        <f>IF(B57="","",IF(AND(I57="",K57=""),"",IF(OR(AND(I57&lt;&gt;"",NOT(ISNUMBER(I57))),AND(K57&lt;&gt;"",NOT(ISNUMBER(K57)))),"",IF(OR(AND(I57&lt;&gt;"",NOT(ISNUMBER(H57))),AND(K57&lt;&gt;"",NOT(ISNUMBER(J57)))),"Actual entry needs a planned value",IF(AND(OR(I57="",I57=H57),OR(K57="",K57=J57)),"Actual entries match plan","Actual entries differ from plan")))))</f>
        <v/>
      </c>
      <c r="P57" s="13">
        <f>IF(B57="","",IF(L57="","Select a status",IF(OR(AND(I57&lt;&gt;"",NOT(ISNUMBER(I57))),AND(K57&lt;&gt;"",NOT(ISNUMBER(K57)))),"",IF(AND(OR(I57&lt;&gt;"",K57&lt;&gt;""),L57&lt;&gt;"Actual Recorded"),"Update status to Actual Recorded",IF(AND(L57="Actual Recorded",I57="",K57=""),"Actual status needs an actual entry",IF(L57="Reschedule Required","Rescheduling status selected","Status entry accepted"))))))</f>
        <v/>
      </c>
      <c r="Q57" s="17">
        <f>IF(OR(B57="",NOT(ISNUMBER(H57)),NOT(ISNUMBER(I57))),"",IFERROR(I57-H57,""))</f>
        <v/>
      </c>
      <c r="R57" s="17">
        <f>IF(OR(B57="",NOT(ISNUMBER(J57)),NOT(ISNUMBER(K57))),"",IFERROR(K57-J57,""))</f>
        <v/>
      </c>
      <c r="S57" s="13">
        <f>IF(B57="","",IF(OR(M57="Reschedule required: action after required date",M57="Reschedule required: action outside reporting period",N57="Reschedule required",L57="Reschedule Required"),"Open",""))</f>
        <v/>
      </c>
      <c r="T57" s="13">
        <f>IF(OR(B57="",S57&lt;&gt;"Open"),"",IF(M57="Reschedule required: action after required date","Planned action date is after required date; ","")&amp;IF(M57="Reschedule required: action outside reporting period","Planned action date is outside reporting period; ","")&amp;IF(N57="Reschedule required","Planned run time exceeds available resource time; ","")&amp;IF(L57="Reschedule Required","Status is marked Reschedule Required",""))</f>
        <v/>
      </c>
      <c r="U57" s="13">
        <f>IF(OR(B57="",NOT(ISNUMBER(E57))),"",IFERROR(E57+(ROW()-8)/100000,""))</f>
        <v/>
      </c>
    </row>
    <row r="58" ht="25" customHeight="1">
      <c r="A58" s="13">
        <f>IF(B58="","","MPS-"&amp;TEXT(ROW()-8,"000"))</f>
        <v/>
      </c>
      <c r="B58" s="14" t="n"/>
      <c r="C58" s="14" t="n"/>
      <c r="D58" s="14" t="n"/>
      <c r="E58" s="15" t="n"/>
      <c r="F58" s="15" t="n"/>
      <c r="G58" s="16" t="n"/>
      <c r="H58" s="16" t="n"/>
      <c r="I58" s="16" t="n"/>
      <c r="J58" s="16" t="n"/>
      <c r="K58" s="16" t="n"/>
      <c r="L58" s="14" t="n"/>
      <c r="M58" s="13">
        <f>IF(OR(B58="",NOT(ISNUMBER(E58)),NOT(ISNUMBER(F58)),NOT(ISNUMBER($B$2)),NOT(ISNUMBER($E$2))),"",IF($E$2&lt;$B$2,"",IF(E58&gt;F58,"Reschedule required: action after required date",IF(OR(E58&lt;$B$2,E58&gt;$E$2),"Reschedule required: action outside reporting period","Date sequence is acceptable"))))</f>
        <v/>
      </c>
      <c r="N58" s="13">
        <f>IF(OR(B58="",NOT(ISNUMBER(G58)),NOT(ISNUMBER(H58))),"",IF(H58&lt;=G58,"Within available resource time","Reschedule required"))</f>
        <v/>
      </c>
      <c r="O58" s="13">
        <f>IF(B58="","",IF(AND(I58="",K58=""),"",IF(OR(AND(I58&lt;&gt;"",NOT(ISNUMBER(I58))),AND(K58&lt;&gt;"",NOT(ISNUMBER(K58)))),"",IF(OR(AND(I58&lt;&gt;"",NOT(ISNUMBER(H58))),AND(K58&lt;&gt;"",NOT(ISNUMBER(J58)))),"Actual entry needs a planned value",IF(AND(OR(I58="",I58=H58),OR(K58="",K58=J58)),"Actual entries match plan","Actual entries differ from plan")))))</f>
        <v/>
      </c>
      <c r="P58" s="13">
        <f>IF(B58="","",IF(L58="","Select a status",IF(OR(AND(I58&lt;&gt;"",NOT(ISNUMBER(I58))),AND(K58&lt;&gt;"",NOT(ISNUMBER(K58)))),"",IF(AND(OR(I58&lt;&gt;"",K58&lt;&gt;""),L58&lt;&gt;"Actual Recorded"),"Update status to Actual Recorded",IF(AND(L58="Actual Recorded",I58="",K58=""),"Actual status needs an actual entry",IF(L58="Reschedule Required","Rescheduling status selected","Status entry accepted"))))))</f>
        <v/>
      </c>
      <c r="Q58" s="17">
        <f>IF(OR(B58="",NOT(ISNUMBER(H58)),NOT(ISNUMBER(I58))),"",IFERROR(I58-H58,""))</f>
        <v/>
      </c>
      <c r="R58" s="17">
        <f>IF(OR(B58="",NOT(ISNUMBER(J58)),NOT(ISNUMBER(K58))),"",IFERROR(K58-J58,""))</f>
        <v/>
      </c>
      <c r="S58" s="13">
        <f>IF(B58="","",IF(OR(M58="Reschedule required: action after required date",M58="Reschedule required: action outside reporting period",N58="Reschedule required",L58="Reschedule Required"),"Open",""))</f>
        <v/>
      </c>
      <c r="T58" s="13">
        <f>IF(OR(B58="",S58&lt;&gt;"Open"),"",IF(M58="Reschedule required: action after required date","Planned action date is after required date; ","")&amp;IF(M58="Reschedule required: action outside reporting period","Planned action date is outside reporting period; ","")&amp;IF(N58="Reschedule required","Planned run time exceeds available resource time; ","")&amp;IF(L58="Reschedule Required","Status is marked Reschedule Required",""))</f>
        <v/>
      </c>
      <c r="U58" s="13">
        <f>IF(OR(B58="",NOT(ISNUMBER(E58))),"",IFERROR(E58+(ROW()-8)/100000,""))</f>
        <v/>
      </c>
    </row>
    <row r="59" ht="25" customHeight="1">
      <c r="A59" s="13">
        <f>IF(B59="","","MPS-"&amp;TEXT(ROW()-8,"000"))</f>
        <v/>
      </c>
      <c r="B59" s="14" t="n"/>
      <c r="C59" s="14" t="n"/>
      <c r="D59" s="14" t="n"/>
      <c r="E59" s="15" t="n"/>
      <c r="F59" s="15" t="n"/>
      <c r="G59" s="16" t="n"/>
      <c r="H59" s="16" t="n"/>
      <c r="I59" s="16" t="n"/>
      <c r="J59" s="16" t="n"/>
      <c r="K59" s="16" t="n"/>
      <c r="L59" s="14" t="n"/>
      <c r="M59" s="13">
        <f>IF(OR(B59="",NOT(ISNUMBER(E59)),NOT(ISNUMBER(F59)),NOT(ISNUMBER($B$2)),NOT(ISNUMBER($E$2))),"",IF($E$2&lt;$B$2,"",IF(E59&gt;F59,"Reschedule required: action after required date",IF(OR(E59&lt;$B$2,E59&gt;$E$2),"Reschedule required: action outside reporting period","Date sequence is acceptable"))))</f>
        <v/>
      </c>
      <c r="N59" s="13">
        <f>IF(OR(B59="",NOT(ISNUMBER(G59)),NOT(ISNUMBER(H59))),"",IF(H59&lt;=G59,"Within available resource time","Reschedule required"))</f>
        <v/>
      </c>
      <c r="O59" s="13">
        <f>IF(B59="","",IF(AND(I59="",K59=""),"",IF(OR(AND(I59&lt;&gt;"",NOT(ISNUMBER(I59))),AND(K59&lt;&gt;"",NOT(ISNUMBER(K59)))),"",IF(OR(AND(I59&lt;&gt;"",NOT(ISNUMBER(H59))),AND(K59&lt;&gt;"",NOT(ISNUMBER(J59)))),"Actual entry needs a planned value",IF(AND(OR(I59="",I59=H59),OR(K59="",K59=J59)),"Actual entries match plan","Actual entries differ from plan")))))</f>
        <v/>
      </c>
      <c r="P59" s="13">
        <f>IF(B59="","",IF(L59="","Select a status",IF(OR(AND(I59&lt;&gt;"",NOT(ISNUMBER(I59))),AND(K59&lt;&gt;"",NOT(ISNUMBER(K59)))),"",IF(AND(OR(I59&lt;&gt;"",K59&lt;&gt;""),L59&lt;&gt;"Actual Recorded"),"Update status to Actual Recorded",IF(AND(L59="Actual Recorded",I59="",K59=""),"Actual status needs an actual entry",IF(L59="Reschedule Required","Rescheduling status selected","Status entry accepted"))))))</f>
        <v/>
      </c>
      <c r="Q59" s="17">
        <f>IF(OR(B59="",NOT(ISNUMBER(H59)),NOT(ISNUMBER(I59))),"",IFERROR(I59-H59,""))</f>
        <v/>
      </c>
      <c r="R59" s="17">
        <f>IF(OR(B59="",NOT(ISNUMBER(J59)),NOT(ISNUMBER(K59))),"",IFERROR(K59-J59,""))</f>
        <v/>
      </c>
      <c r="S59" s="13">
        <f>IF(B59="","",IF(OR(M59="Reschedule required: action after required date",M59="Reschedule required: action outside reporting period",N59="Reschedule required",L59="Reschedule Required"),"Open",""))</f>
        <v/>
      </c>
      <c r="T59" s="13">
        <f>IF(OR(B59="",S59&lt;&gt;"Open"),"",IF(M59="Reschedule required: action after required date","Planned action date is after required date; ","")&amp;IF(M59="Reschedule required: action outside reporting period","Planned action date is outside reporting period; ","")&amp;IF(N59="Reschedule required","Planned run time exceeds available resource time; ","")&amp;IF(L59="Reschedule Required","Status is marked Reschedule Required",""))</f>
        <v/>
      </c>
      <c r="U59" s="13">
        <f>IF(OR(B59="",NOT(ISNUMBER(E59))),"",IFERROR(E59+(ROW()-8)/100000,""))</f>
        <v/>
      </c>
    </row>
    <row r="60" ht="25" customHeight="1">
      <c r="A60" s="13">
        <f>IF(B60="","","MPS-"&amp;TEXT(ROW()-8,"000"))</f>
        <v/>
      </c>
      <c r="B60" s="14" t="n"/>
      <c r="C60" s="14" t="n"/>
      <c r="D60" s="14" t="n"/>
      <c r="E60" s="15" t="n"/>
      <c r="F60" s="15" t="n"/>
      <c r="G60" s="16" t="n"/>
      <c r="H60" s="16" t="n"/>
      <c r="I60" s="16" t="n"/>
      <c r="J60" s="16" t="n"/>
      <c r="K60" s="16" t="n"/>
      <c r="L60" s="14" t="n"/>
      <c r="M60" s="13">
        <f>IF(OR(B60="",NOT(ISNUMBER(E60)),NOT(ISNUMBER(F60)),NOT(ISNUMBER($B$2)),NOT(ISNUMBER($E$2))),"",IF($E$2&lt;$B$2,"",IF(E60&gt;F60,"Reschedule required: action after required date",IF(OR(E60&lt;$B$2,E60&gt;$E$2),"Reschedule required: action outside reporting period","Date sequence is acceptable"))))</f>
        <v/>
      </c>
      <c r="N60" s="13">
        <f>IF(OR(B60="",NOT(ISNUMBER(G60)),NOT(ISNUMBER(H60))),"",IF(H60&lt;=G60,"Within available resource time","Reschedule required"))</f>
        <v/>
      </c>
      <c r="O60" s="13">
        <f>IF(B60="","",IF(AND(I60="",K60=""),"",IF(OR(AND(I60&lt;&gt;"",NOT(ISNUMBER(I60))),AND(K60&lt;&gt;"",NOT(ISNUMBER(K60)))),"",IF(OR(AND(I60&lt;&gt;"",NOT(ISNUMBER(H60))),AND(K60&lt;&gt;"",NOT(ISNUMBER(J60)))),"Actual entry needs a planned value",IF(AND(OR(I60="",I60=H60),OR(K60="",K60=J60)),"Actual entries match plan","Actual entries differ from plan")))))</f>
        <v/>
      </c>
      <c r="P60" s="13">
        <f>IF(B60="","",IF(L60="","Select a status",IF(OR(AND(I60&lt;&gt;"",NOT(ISNUMBER(I60))),AND(K60&lt;&gt;"",NOT(ISNUMBER(K60)))),"",IF(AND(OR(I60&lt;&gt;"",K60&lt;&gt;""),L60&lt;&gt;"Actual Recorded"),"Update status to Actual Recorded",IF(AND(L60="Actual Recorded",I60="",K60=""),"Actual status needs an actual entry",IF(L60="Reschedule Required","Rescheduling status selected","Status entry accepted"))))))</f>
        <v/>
      </c>
      <c r="Q60" s="17">
        <f>IF(OR(B60="",NOT(ISNUMBER(H60)),NOT(ISNUMBER(I60))),"",IFERROR(I60-H60,""))</f>
        <v/>
      </c>
      <c r="R60" s="17">
        <f>IF(OR(B60="",NOT(ISNUMBER(J60)),NOT(ISNUMBER(K60))),"",IFERROR(K60-J60,""))</f>
        <v/>
      </c>
      <c r="S60" s="13">
        <f>IF(B60="","",IF(OR(M60="Reschedule required: action after required date",M60="Reschedule required: action outside reporting period",N60="Reschedule required",L60="Reschedule Required"),"Open",""))</f>
        <v/>
      </c>
      <c r="T60" s="13">
        <f>IF(OR(B60="",S60&lt;&gt;"Open"),"",IF(M60="Reschedule required: action after required date","Planned action date is after required date; ","")&amp;IF(M60="Reschedule required: action outside reporting period","Planned action date is outside reporting period; ","")&amp;IF(N60="Reschedule required","Planned run time exceeds available resource time; ","")&amp;IF(L60="Reschedule Required","Status is marked Reschedule Required",""))</f>
        <v/>
      </c>
      <c r="U60" s="13">
        <f>IF(OR(B60="",NOT(ISNUMBER(E60))),"",IFERROR(E60+(ROW()-8)/100000,""))</f>
        <v/>
      </c>
    </row>
    <row r="61" ht="25" customHeight="1">
      <c r="A61" s="13">
        <f>IF(B61="","","MPS-"&amp;TEXT(ROW()-8,"000"))</f>
        <v/>
      </c>
      <c r="B61" s="14" t="n"/>
      <c r="C61" s="14" t="n"/>
      <c r="D61" s="14" t="n"/>
      <c r="E61" s="15" t="n"/>
      <c r="F61" s="15" t="n"/>
      <c r="G61" s="16" t="n"/>
      <c r="H61" s="16" t="n"/>
      <c r="I61" s="16" t="n"/>
      <c r="J61" s="16" t="n"/>
      <c r="K61" s="16" t="n"/>
      <c r="L61" s="14" t="n"/>
      <c r="M61" s="13">
        <f>IF(OR(B61="",NOT(ISNUMBER(E61)),NOT(ISNUMBER(F61)),NOT(ISNUMBER($B$2)),NOT(ISNUMBER($E$2))),"",IF($E$2&lt;$B$2,"",IF(E61&gt;F61,"Reschedule required: action after required date",IF(OR(E61&lt;$B$2,E61&gt;$E$2),"Reschedule required: action outside reporting period","Date sequence is acceptable"))))</f>
        <v/>
      </c>
      <c r="N61" s="13">
        <f>IF(OR(B61="",NOT(ISNUMBER(G61)),NOT(ISNUMBER(H61))),"",IF(H61&lt;=G61,"Within available resource time","Reschedule required"))</f>
        <v/>
      </c>
      <c r="O61" s="13">
        <f>IF(B61="","",IF(AND(I61="",K61=""),"",IF(OR(AND(I61&lt;&gt;"",NOT(ISNUMBER(I61))),AND(K61&lt;&gt;"",NOT(ISNUMBER(K61)))),"",IF(OR(AND(I61&lt;&gt;"",NOT(ISNUMBER(H61))),AND(K61&lt;&gt;"",NOT(ISNUMBER(J61)))),"Actual entry needs a planned value",IF(AND(OR(I61="",I61=H61),OR(K61="",K61=J61)),"Actual entries match plan","Actual entries differ from plan")))))</f>
        <v/>
      </c>
      <c r="P61" s="13">
        <f>IF(B61="","",IF(L61="","Select a status",IF(OR(AND(I61&lt;&gt;"",NOT(ISNUMBER(I61))),AND(K61&lt;&gt;"",NOT(ISNUMBER(K61)))),"",IF(AND(OR(I61&lt;&gt;"",K61&lt;&gt;""),L61&lt;&gt;"Actual Recorded"),"Update status to Actual Recorded",IF(AND(L61="Actual Recorded",I61="",K61=""),"Actual status needs an actual entry",IF(L61="Reschedule Required","Rescheduling status selected","Status entry accepted"))))))</f>
        <v/>
      </c>
      <c r="Q61" s="17">
        <f>IF(OR(B61="",NOT(ISNUMBER(H61)),NOT(ISNUMBER(I61))),"",IFERROR(I61-H61,""))</f>
        <v/>
      </c>
      <c r="R61" s="17">
        <f>IF(OR(B61="",NOT(ISNUMBER(J61)),NOT(ISNUMBER(K61))),"",IFERROR(K61-J61,""))</f>
        <v/>
      </c>
      <c r="S61" s="13">
        <f>IF(B61="","",IF(OR(M61="Reschedule required: action after required date",M61="Reschedule required: action outside reporting period",N61="Reschedule required",L61="Reschedule Required"),"Open",""))</f>
        <v/>
      </c>
      <c r="T61" s="13">
        <f>IF(OR(B61="",S61&lt;&gt;"Open"),"",IF(M61="Reschedule required: action after required date","Planned action date is after required date; ","")&amp;IF(M61="Reschedule required: action outside reporting period","Planned action date is outside reporting period; ","")&amp;IF(N61="Reschedule required","Planned run time exceeds available resource time; ","")&amp;IF(L61="Reschedule Required","Status is marked Reschedule Required",""))</f>
        <v/>
      </c>
      <c r="U61" s="13">
        <f>IF(OR(B61="",NOT(ISNUMBER(E61))),"",IFERROR(E61+(ROW()-8)/100000,""))</f>
        <v/>
      </c>
    </row>
    <row r="62" ht="25" customHeight="1">
      <c r="A62" s="13">
        <f>IF(B62="","","MPS-"&amp;TEXT(ROW()-8,"000"))</f>
        <v/>
      </c>
      <c r="B62" s="14" t="n"/>
      <c r="C62" s="14" t="n"/>
      <c r="D62" s="14" t="n"/>
      <c r="E62" s="15" t="n"/>
      <c r="F62" s="15" t="n"/>
      <c r="G62" s="16" t="n"/>
      <c r="H62" s="16" t="n"/>
      <c r="I62" s="16" t="n"/>
      <c r="J62" s="16" t="n"/>
      <c r="K62" s="16" t="n"/>
      <c r="L62" s="14" t="n"/>
      <c r="M62" s="13">
        <f>IF(OR(B62="",NOT(ISNUMBER(E62)),NOT(ISNUMBER(F62)),NOT(ISNUMBER($B$2)),NOT(ISNUMBER($E$2))),"",IF($E$2&lt;$B$2,"",IF(E62&gt;F62,"Reschedule required: action after required date",IF(OR(E62&lt;$B$2,E62&gt;$E$2),"Reschedule required: action outside reporting period","Date sequence is acceptable"))))</f>
        <v/>
      </c>
      <c r="N62" s="13">
        <f>IF(OR(B62="",NOT(ISNUMBER(G62)),NOT(ISNUMBER(H62))),"",IF(H62&lt;=G62,"Within available resource time","Reschedule required"))</f>
        <v/>
      </c>
      <c r="O62" s="13">
        <f>IF(B62="","",IF(AND(I62="",K62=""),"",IF(OR(AND(I62&lt;&gt;"",NOT(ISNUMBER(I62))),AND(K62&lt;&gt;"",NOT(ISNUMBER(K62)))),"",IF(OR(AND(I62&lt;&gt;"",NOT(ISNUMBER(H62))),AND(K62&lt;&gt;"",NOT(ISNUMBER(J62)))),"Actual entry needs a planned value",IF(AND(OR(I62="",I62=H62),OR(K62="",K62=J62)),"Actual entries match plan","Actual entries differ from plan")))))</f>
        <v/>
      </c>
      <c r="P62" s="13">
        <f>IF(B62="","",IF(L62="","Select a status",IF(OR(AND(I62&lt;&gt;"",NOT(ISNUMBER(I62))),AND(K62&lt;&gt;"",NOT(ISNUMBER(K62)))),"",IF(AND(OR(I62&lt;&gt;"",K62&lt;&gt;""),L62&lt;&gt;"Actual Recorded"),"Update status to Actual Recorded",IF(AND(L62="Actual Recorded",I62="",K62=""),"Actual status needs an actual entry",IF(L62="Reschedule Required","Rescheduling status selected","Status entry accepted"))))))</f>
        <v/>
      </c>
      <c r="Q62" s="17">
        <f>IF(OR(B62="",NOT(ISNUMBER(H62)),NOT(ISNUMBER(I62))),"",IFERROR(I62-H62,""))</f>
        <v/>
      </c>
      <c r="R62" s="17">
        <f>IF(OR(B62="",NOT(ISNUMBER(J62)),NOT(ISNUMBER(K62))),"",IFERROR(K62-J62,""))</f>
        <v/>
      </c>
      <c r="S62" s="13">
        <f>IF(B62="","",IF(OR(M62="Reschedule required: action after required date",M62="Reschedule required: action outside reporting period",N62="Reschedule required",L62="Reschedule Required"),"Open",""))</f>
        <v/>
      </c>
      <c r="T62" s="13">
        <f>IF(OR(B62="",S62&lt;&gt;"Open"),"",IF(M62="Reschedule required: action after required date","Planned action date is after required date; ","")&amp;IF(M62="Reschedule required: action outside reporting period","Planned action date is outside reporting period; ","")&amp;IF(N62="Reschedule required","Planned run time exceeds available resource time; ","")&amp;IF(L62="Reschedule Required","Status is marked Reschedule Required",""))</f>
        <v/>
      </c>
      <c r="U62" s="13">
        <f>IF(OR(B62="",NOT(ISNUMBER(E62))),"",IFERROR(E62+(ROW()-8)/100000,""))</f>
        <v/>
      </c>
    </row>
    <row r="63" ht="25" customHeight="1">
      <c r="A63" s="13">
        <f>IF(B63="","","MPS-"&amp;TEXT(ROW()-8,"000"))</f>
        <v/>
      </c>
      <c r="B63" s="14" t="n"/>
      <c r="C63" s="14" t="n"/>
      <c r="D63" s="14" t="n"/>
      <c r="E63" s="15" t="n"/>
      <c r="F63" s="15" t="n"/>
      <c r="G63" s="16" t="n"/>
      <c r="H63" s="16" t="n"/>
      <c r="I63" s="16" t="n"/>
      <c r="J63" s="16" t="n"/>
      <c r="K63" s="16" t="n"/>
      <c r="L63" s="14" t="n"/>
      <c r="M63" s="13">
        <f>IF(OR(B63="",NOT(ISNUMBER(E63)),NOT(ISNUMBER(F63)),NOT(ISNUMBER($B$2)),NOT(ISNUMBER($E$2))),"",IF($E$2&lt;$B$2,"",IF(E63&gt;F63,"Reschedule required: action after required date",IF(OR(E63&lt;$B$2,E63&gt;$E$2),"Reschedule required: action outside reporting period","Date sequence is acceptable"))))</f>
        <v/>
      </c>
      <c r="N63" s="13">
        <f>IF(OR(B63="",NOT(ISNUMBER(G63)),NOT(ISNUMBER(H63))),"",IF(H63&lt;=G63,"Within available resource time","Reschedule required"))</f>
        <v/>
      </c>
      <c r="O63" s="13">
        <f>IF(B63="","",IF(AND(I63="",K63=""),"",IF(OR(AND(I63&lt;&gt;"",NOT(ISNUMBER(I63))),AND(K63&lt;&gt;"",NOT(ISNUMBER(K63)))),"",IF(OR(AND(I63&lt;&gt;"",NOT(ISNUMBER(H63))),AND(K63&lt;&gt;"",NOT(ISNUMBER(J63)))),"Actual entry needs a planned value",IF(AND(OR(I63="",I63=H63),OR(K63="",K63=J63)),"Actual entries match plan","Actual entries differ from plan")))))</f>
        <v/>
      </c>
      <c r="P63" s="13">
        <f>IF(B63="","",IF(L63="","Select a status",IF(OR(AND(I63&lt;&gt;"",NOT(ISNUMBER(I63))),AND(K63&lt;&gt;"",NOT(ISNUMBER(K63)))),"",IF(AND(OR(I63&lt;&gt;"",K63&lt;&gt;""),L63&lt;&gt;"Actual Recorded"),"Update status to Actual Recorded",IF(AND(L63="Actual Recorded",I63="",K63=""),"Actual status needs an actual entry",IF(L63="Reschedule Required","Rescheduling status selected","Status entry accepted"))))))</f>
        <v/>
      </c>
      <c r="Q63" s="17">
        <f>IF(OR(B63="",NOT(ISNUMBER(H63)),NOT(ISNUMBER(I63))),"",IFERROR(I63-H63,""))</f>
        <v/>
      </c>
      <c r="R63" s="17">
        <f>IF(OR(B63="",NOT(ISNUMBER(J63)),NOT(ISNUMBER(K63))),"",IFERROR(K63-J63,""))</f>
        <v/>
      </c>
      <c r="S63" s="13">
        <f>IF(B63="","",IF(OR(M63="Reschedule required: action after required date",M63="Reschedule required: action outside reporting period",N63="Reschedule required",L63="Reschedule Required"),"Open",""))</f>
        <v/>
      </c>
      <c r="T63" s="13">
        <f>IF(OR(B63="",S63&lt;&gt;"Open"),"",IF(M63="Reschedule required: action after required date","Planned action date is after required date; ","")&amp;IF(M63="Reschedule required: action outside reporting period","Planned action date is outside reporting period; ","")&amp;IF(N63="Reschedule required","Planned run time exceeds available resource time; ","")&amp;IF(L63="Reschedule Required","Status is marked Reschedule Required",""))</f>
        <v/>
      </c>
      <c r="U63" s="13">
        <f>IF(OR(B63="",NOT(ISNUMBER(E63))),"",IFERROR(E63+(ROW()-8)/100000,""))</f>
        <v/>
      </c>
    </row>
    <row r="64" ht="25" customHeight="1">
      <c r="A64" s="13">
        <f>IF(B64="","","MPS-"&amp;TEXT(ROW()-8,"000"))</f>
        <v/>
      </c>
      <c r="B64" s="14" t="n"/>
      <c r="C64" s="14" t="n"/>
      <c r="D64" s="14" t="n"/>
      <c r="E64" s="15" t="n"/>
      <c r="F64" s="15" t="n"/>
      <c r="G64" s="16" t="n"/>
      <c r="H64" s="16" t="n"/>
      <c r="I64" s="16" t="n"/>
      <c r="J64" s="16" t="n"/>
      <c r="K64" s="16" t="n"/>
      <c r="L64" s="14" t="n"/>
      <c r="M64" s="13">
        <f>IF(OR(B64="",NOT(ISNUMBER(E64)),NOT(ISNUMBER(F64)),NOT(ISNUMBER($B$2)),NOT(ISNUMBER($E$2))),"",IF($E$2&lt;$B$2,"",IF(E64&gt;F64,"Reschedule required: action after required date",IF(OR(E64&lt;$B$2,E64&gt;$E$2),"Reschedule required: action outside reporting period","Date sequence is acceptable"))))</f>
        <v/>
      </c>
      <c r="N64" s="13">
        <f>IF(OR(B64="",NOT(ISNUMBER(G64)),NOT(ISNUMBER(H64))),"",IF(H64&lt;=G64,"Within available resource time","Reschedule required"))</f>
        <v/>
      </c>
      <c r="O64" s="13">
        <f>IF(B64="","",IF(AND(I64="",K64=""),"",IF(OR(AND(I64&lt;&gt;"",NOT(ISNUMBER(I64))),AND(K64&lt;&gt;"",NOT(ISNUMBER(K64)))),"",IF(OR(AND(I64&lt;&gt;"",NOT(ISNUMBER(H64))),AND(K64&lt;&gt;"",NOT(ISNUMBER(J64)))),"Actual entry needs a planned value",IF(AND(OR(I64="",I64=H64),OR(K64="",K64=J64)),"Actual entries match plan","Actual entries differ from plan")))))</f>
        <v/>
      </c>
      <c r="P64" s="13">
        <f>IF(B64="","",IF(L64="","Select a status",IF(OR(AND(I64&lt;&gt;"",NOT(ISNUMBER(I64))),AND(K64&lt;&gt;"",NOT(ISNUMBER(K64)))),"",IF(AND(OR(I64&lt;&gt;"",K64&lt;&gt;""),L64&lt;&gt;"Actual Recorded"),"Update status to Actual Recorded",IF(AND(L64="Actual Recorded",I64="",K64=""),"Actual status needs an actual entry",IF(L64="Reschedule Required","Rescheduling status selected","Status entry accepted"))))))</f>
        <v/>
      </c>
      <c r="Q64" s="17">
        <f>IF(OR(B64="",NOT(ISNUMBER(H64)),NOT(ISNUMBER(I64))),"",IFERROR(I64-H64,""))</f>
        <v/>
      </c>
      <c r="R64" s="17">
        <f>IF(OR(B64="",NOT(ISNUMBER(J64)),NOT(ISNUMBER(K64))),"",IFERROR(K64-J64,""))</f>
        <v/>
      </c>
      <c r="S64" s="13">
        <f>IF(B64="","",IF(OR(M64="Reschedule required: action after required date",M64="Reschedule required: action outside reporting period",N64="Reschedule required",L64="Reschedule Required"),"Open",""))</f>
        <v/>
      </c>
      <c r="T64" s="13">
        <f>IF(OR(B64="",S64&lt;&gt;"Open"),"",IF(M64="Reschedule required: action after required date","Planned action date is after required date; ","")&amp;IF(M64="Reschedule required: action outside reporting period","Planned action date is outside reporting period; ","")&amp;IF(N64="Reschedule required","Planned run time exceeds available resource time; ","")&amp;IF(L64="Reschedule Required","Status is marked Reschedule Required",""))</f>
        <v/>
      </c>
      <c r="U64" s="13">
        <f>IF(OR(B64="",NOT(ISNUMBER(E64))),"",IFERROR(E64+(ROW()-8)/100000,""))</f>
        <v/>
      </c>
    </row>
    <row r="65" ht="25" customHeight="1">
      <c r="A65" s="13">
        <f>IF(B65="","","MPS-"&amp;TEXT(ROW()-8,"000"))</f>
        <v/>
      </c>
      <c r="B65" s="14" t="n"/>
      <c r="C65" s="14" t="n"/>
      <c r="D65" s="14" t="n"/>
      <c r="E65" s="15" t="n"/>
      <c r="F65" s="15" t="n"/>
      <c r="G65" s="16" t="n"/>
      <c r="H65" s="16" t="n"/>
      <c r="I65" s="16" t="n"/>
      <c r="J65" s="16" t="n"/>
      <c r="K65" s="16" t="n"/>
      <c r="L65" s="14" t="n"/>
      <c r="M65" s="13">
        <f>IF(OR(B65="",NOT(ISNUMBER(E65)),NOT(ISNUMBER(F65)),NOT(ISNUMBER($B$2)),NOT(ISNUMBER($E$2))),"",IF($E$2&lt;$B$2,"",IF(E65&gt;F65,"Reschedule required: action after required date",IF(OR(E65&lt;$B$2,E65&gt;$E$2),"Reschedule required: action outside reporting period","Date sequence is acceptable"))))</f>
        <v/>
      </c>
      <c r="N65" s="13">
        <f>IF(OR(B65="",NOT(ISNUMBER(G65)),NOT(ISNUMBER(H65))),"",IF(H65&lt;=G65,"Within available resource time","Reschedule required"))</f>
        <v/>
      </c>
      <c r="O65" s="13">
        <f>IF(B65="","",IF(AND(I65="",K65=""),"",IF(OR(AND(I65&lt;&gt;"",NOT(ISNUMBER(I65))),AND(K65&lt;&gt;"",NOT(ISNUMBER(K65)))),"",IF(OR(AND(I65&lt;&gt;"",NOT(ISNUMBER(H65))),AND(K65&lt;&gt;"",NOT(ISNUMBER(J65)))),"Actual entry needs a planned value",IF(AND(OR(I65="",I65=H65),OR(K65="",K65=J65)),"Actual entries match plan","Actual entries differ from plan")))))</f>
        <v/>
      </c>
      <c r="P65" s="13">
        <f>IF(B65="","",IF(L65="","Select a status",IF(OR(AND(I65&lt;&gt;"",NOT(ISNUMBER(I65))),AND(K65&lt;&gt;"",NOT(ISNUMBER(K65)))),"",IF(AND(OR(I65&lt;&gt;"",K65&lt;&gt;""),L65&lt;&gt;"Actual Recorded"),"Update status to Actual Recorded",IF(AND(L65="Actual Recorded",I65="",K65=""),"Actual status needs an actual entry",IF(L65="Reschedule Required","Rescheduling status selected","Status entry accepted"))))))</f>
        <v/>
      </c>
      <c r="Q65" s="17">
        <f>IF(OR(B65="",NOT(ISNUMBER(H65)),NOT(ISNUMBER(I65))),"",IFERROR(I65-H65,""))</f>
        <v/>
      </c>
      <c r="R65" s="17">
        <f>IF(OR(B65="",NOT(ISNUMBER(J65)),NOT(ISNUMBER(K65))),"",IFERROR(K65-J65,""))</f>
        <v/>
      </c>
      <c r="S65" s="13">
        <f>IF(B65="","",IF(OR(M65="Reschedule required: action after required date",M65="Reschedule required: action outside reporting period",N65="Reschedule required",L65="Reschedule Required"),"Open",""))</f>
        <v/>
      </c>
      <c r="T65" s="13">
        <f>IF(OR(B65="",S65&lt;&gt;"Open"),"",IF(M65="Reschedule required: action after required date","Planned action date is after required date; ","")&amp;IF(M65="Reschedule required: action outside reporting period","Planned action date is outside reporting period; ","")&amp;IF(N65="Reschedule required","Planned run time exceeds available resource time; ","")&amp;IF(L65="Reschedule Required","Status is marked Reschedule Required",""))</f>
        <v/>
      </c>
      <c r="U65" s="13">
        <f>IF(OR(B65="",NOT(ISNUMBER(E65))),"",IFERROR(E65+(ROW()-8)/100000,""))</f>
        <v/>
      </c>
    </row>
    <row r="66" ht="25" customHeight="1">
      <c r="A66" s="13">
        <f>IF(B66="","","MPS-"&amp;TEXT(ROW()-8,"000"))</f>
        <v/>
      </c>
      <c r="B66" s="14" t="n"/>
      <c r="C66" s="14" t="n"/>
      <c r="D66" s="14" t="n"/>
      <c r="E66" s="15" t="n"/>
      <c r="F66" s="15" t="n"/>
      <c r="G66" s="16" t="n"/>
      <c r="H66" s="16" t="n"/>
      <c r="I66" s="16" t="n"/>
      <c r="J66" s="16" t="n"/>
      <c r="K66" s="16" t="n"/>
      <c r="L66" s="14" t="n"/>
      <c r="M66" s="13">
        <f>IF(OR(B66="",NOT(ISNUMBER(E66)),NOT(ISNUMBER(F66)),NOT(ISNUMBER($B$2)),NOT(ISNUMBER($E$2))),"",IF($E$2&lt;$B$2,"",IF(E66&gt;F66,"Reschedule required: action after required date",IF(OR(E66&lt;$B$2,E66&gt;$E$2),"Reschedule required: action outside reporting period","Date sequence is acceptable"))))</f>
        <v/>
      </c>
      <c r="N66" s="13">
        <f>IF(OR(B66="",NOT(ISNUMBER(G66)),NOT(ISNUMBER(H66))),"",IF(H66&lt;=G66,"Within available resource time","Reschedule required"))</f>
        <v/>
      </c>
      <c r="O66" s="13">
        <f>IF(B66="","",IF(AND(I66="",K66=""),"",IF(OR(AND(I66&lt;&gt;"",NOT(ISNUMBER(I66))),AND(K66&lt;&gt;"",NOT(ISNUMBER(K66)))),"",IF(OR(AND(I66&lt;&gt;"",NOT(ISNUMBER(H66))),AND(K66&lt;&gt;"",NOT(ISNUMBER(J66)))),"Actual entry needs a planned value",IF(AND(OR(I66="",I66=H66),OR(K66="",K66=J66)),"Actual entries match plan","Actual entries differ from plan")))))</f>
        <v/>
      </c>
      <c r="P66" s="13">
        <f>IF(B66="","",IF(L66="","Select a status",IF(OR(AND(I66&lt;&gt;"",NOT(ISNUMBER(I66))),AND(K66&lt;&gt;"",NOT(ISNUMBER(K66)))),"",IF(AND(OR(I66&lt;&gt;"",K66&lt;&gt;""),L66&lt;&gt;"Actual Recorded"),"Update status to Actual Recorded",IF(AND(L66="Actual Recorded",I66="",K66=""),"Actual status needs an actual entry",IF(L66="Reschedule Required","Rescheduling status selected","Status entry accepted"))))))</f>
        <v/>
      </c>
      <c r="Q66" s="17">
        <f>IF(OR(B66="",NOT(ISNUMBER(H66)),NOT(ISNUMBER(I66))),"",IFERROR(I66-H66,""))</f>
        <v/>
      </c>
      <c r="R66" s="17">
        <f>IF(OR(B66="",NOT(ISNUMBER(J66)),NOT(ISNUMBER(K66))),"",IFERROR(K66-J66,""))</f>
        <v/>
      </c>
      <c r="S66" s="13">
        <f>IF(B66="","",IF(OR(M66="Reschedule required: action after required date",M66="Reschedule required: action outside reporting period",N66="Reschedule required",L66="Reschedule Required"),"Open",""))</f>
        <v/>
      </c>
      <c r="T66" s="13">
        <f>IF(OR(B66="",S66&lt;&gt;"Open"),"",IF(M66="Reschedule required: action after required date","Planned action date is after required date; ","")&amp;IF(M66="Reschedule required: action outside reporting period","Planned action date is outside reporting period; ","")&amp;IF(N66="Reschedule required","Planned run time exceeds available resource time; ","")&amp;IF(L66="Reschedule Required","Status is marked Reschedule Required",""))</f>
        <v/>
      </c>
      <c r="U66" s="13">
        <f>IF(OR(B66="",NOT(ISNUMBER(E66))),"",IFERROR(E66+(ROW()-8)/100000,""))</f>
        <v/>
      </c>
    </row>
    <row r="67" ht="25" customHeight="1">
      <c r="A67" s="13">
        <f>IF(B67="","","MPS-"&amp;TEXT(ROW()-8,"000"))</f>
        <v/>
      </c>
      <c r="B67" s="14" t="n"/>
      <c r="C67" s="14" t="n"/>
      <c r="D67" s="14" t="n"/>
      <c r="E67" s="15" t="n"/>
      <c r="F67" s="15" t="n"/>
      <c r="G67" s="16" t="n"/>
      <c r="H67" s="16" t="n"/>
      <c r="I67" s="16" t="n"/>
      <c r="J67" s="16" t="n"/>
      <c r="K67" s="16" t="n"/>
      <c r="L67" s="14" t="n"/>
      <c r="M67" s="13">
        <f>IF(OR(B67="",NOT(ISNUMBER(E67)),NOT(ISNUMBER(F67)),NOT(ISNUMBER($B$2)),NOT(ISNUMBER($E$2))),"",IF($E$2&lt;$B$2,"",IF(E67&gt;F67,"Reschedule required: action after required date",IF(OR(E67&lt;$B$2,E67&gt;$E$2),"Reschedule required: action outside reporting period","Date sequence is acceptable"))))</f>
        <v/>
      </c>
      <c r="N67" s="13">
        <f>IF(OR(B67="",NOT(ISNUMBER(G67)),NOT(ISNUMBER(H67))),"",IF(H67&lt;=G67,"Within available resource time","Reschedule required"))</f>
        <v/>
      </c>
      <c r="O67" s="13">
        <f>IF(B67="","",IF(AND(I67="",K67=""),"",IF(OR(AND(I67&lt;&gt;"",NOT(ISNUMBER(I67))),AND(K67&lt;&gt;"",NOT(ISNUMBER(K67)))),"",IF(OR(AND(I67&lt;&gt;"",NOT(ISNUMBER(H67))),AND(K67&lt;&gt;"",NOT(ISNUMBER(J67)))),"Actual entry needs a planned value",IF(AND(OR(I67="",I67=H67),OR(K67="",K67=J67)),"Actual entries match plan","Actual entries differ from plan")))))</f>
        <v/>
      </c>
      <c r="P67" s="13">
        <f>IF(B67="","",IF(L67="","Select a status",IF(OR(AND(I67&lt;&gt;"",NOT(ISNUMBER(I67))),AND(K67&lt;&gt;"",NOT(ISNUMBER(K67)))),"",IF(AND(OR(I67&lt;&gt;"",K67&lt;&gt;""),L67&lt;&gt;"Actual Recorded"),"Update status to Actual Recorded",IF(AND(L67="Actual Recorded",I67="",K67=""),"Actual status needs an actual entry",IF(L67="Reschedule Required","Rescheduling status selected","Status entry accepted"))))))</f>
        <v/>
      </c>
      <c r="Q67" s="17">
        <f>IF(OR(B67="",NOT(ISNUMBER(H67)),NOT(ISNUMBER(I67))),"",IFERROR(I67-H67,""))</f>
        <v/>
      </c>
      <c r="R67" s="17">
        <f>IF(OR(B67="",NOT(ISNUMBER(J67)),NOT(ISNUMBER(K67))),"",IFERROR(K67-J67,""))</f>
        <v/>
      </c>
      <c r="S67" s="13">
        <f>IF(B67="","",IF(OR(M67="Reschedule required: action after required date",M67="Reschedule required: action outside reporting period",N67="Reschedule required",L67="Reschedule Required"),"Open",""))</f>
        <v/>
      </c>
      <c r="T67" s="13">
        <f>IF(OR(B67="",S67&lt;&gt;"Open"),"",IF(M67="Reschedule required: action after required date","Planned action date is after required date; ","")&amp;IF(M67="Reschedule required: action outside reporting period","Planned action date is outside reporting period; ","")&amp;IF(N67="Reschedule required","Planned run time exceeds available resource time; ","")&amp;IF(L67="Reschedule Required","Status is marked Reschedule Required",""))</f>
        <v/>
      </c>
      <c r="U67" s="13">
        <f>IF(OR(B67="",NOT(ISNUMBER(E67))),"",IFERROR(E67+(ROW()-8)/100000,""))</f>
        <v/>
      </c>
    </row>
    <row r="68" ht="25" customHeight="1">
      <c r="A68" s="13">
        <f>IF(B68="","","MPS-"&amp;TEXT(ROW()-8,"000"))</f>
        <v/>
      </c>
      <c r="B68" s="14" t="n"/>
      <c r="C68" s="14" t="n"/>
      <c r="D68" s="14" t="n"/>
      <c r="E68" s="15" t="n"/>
      <c r="F68" s="15" t="n"/>
      <c r="G68" s="16" t="n"/>
      <c r="H68" s="16" t="n"/>
      <c r="I68" s="16" t="n"/>
      <c r="J68" s="16" t="n"/>
      <c r="K68" s="16" t="n"/>
      <c r="L68" s="14" t="n"/>
      <c r="M68" s="13">
        <f>IF(OR(B68="",NOT(ISNUMBER(E68)),NOT(ISNUMBER(F68)),NOT(ISNUMBER($B$2)),NOT(ISNUMBER($E$2))),"",IF($E$2&lt;$B$2,"",IF(E68&gt;F68,"Reschedule required: action after required date",IF(OR(E68&lt;$B$2,E68&gt;$E$2),"Reschedule required: action outside reporting period","Date sequence is acceptable"))))</f>
        <v/>
      </c>
      <c r="N68" s="13">
        <f>IF(OR(B68="",NOT(ISNUMBER(G68)),NOT(ISNUMBER(H68))),"",IF(H68&lt;=G68,"Within available resource time","Reschedule required"))</f>
        <v/>
      </c>
      <c r="O68" s="13">
        <f>IF(B68="","",IF(AND(I68="",K68=""),"",IF(OR(AND(I68&lt;&gt;"",NOT(ISNUMBER(I68))),AND(K68&lt;&gt;"",NOT(ISNUMBER(K68)))),"",IF(OR(AND(I68&lt;&gt;"",NOT(ISNUMBER(H68))),AND(K68&lt;&gt;"",NOT(ISNUMBER(J68)))),"Actual entry needs a planned value",IF(AND(OR(I68="",I68=H68),OR(K68="",K68=J68)),"Actual entries match plan","Actual entries differ from plan")))))</f>
        <v/>
      </c>
      <c r="P68" s="13">
        <f>IF(B68="","",IF(L68="","Select a status",IF(OR(AND(I68&lt;&gt;"",NOT(ISNUMBER(I68))),AND(K68&lt;&gt;"",NOT(ISNUMBER(K68)))),"",IF(AND(OR(I68&lt;&gt;"",K68&lt;&gt;""),L68&lt;&gt;"Actual Recorded"),"Update status to Actual Recorded",IF(AND(L68="Actual Recorded",I68="",K68=""),"Actual status needs an actual entry",IF(L68="Reschedule Required","Rescheduling status selected","Status entry accepted"))))))</f>
        <v/>
      </c>
      <c r="Q68" s="17">
        <f>IF(OR(B68="",NOT(ISNUMBER(H68)),NOT(ISNUMBER(I68))),"",IFERROR(I68-H68,""))</f>
        <v/>
      </c>
      <c r="R68" s="17">
        <f>IF(OR(B68="",NOT(ISNUMBER(J68)),NOT(ISNUMBER(K68))),"",IFERROR(K68-J68,""))</f>
        <v/>
      </c>
      <c r="S68" s="13">
        <f>IF(B68="","",IF(OR(M68="Reschedule required: action after required date",M68="Reschedule required: action outside reporting period",N68="Reschedule required",L68="Reschedule Required"),"Open",""))</f>
        <v/>
      </c>
      <c r="T68" s="13">
        <f>IF(OR(B68="",S68&lt;&gt;"Open"),"",IF(M68="Reschedule required: action after required date","Planned action date is after required date; ","")&amp;IF(M68="Reschedule required: action outside reporting period","Planned action date is outside reporting period; ","")&amp;IF(N68="Reschedule required","Planned run time exceeds available resource time; ","")&amp;IF(L68="Reschedule Required","Status is marked Reschedule Required",""))</f>
        <v/>
      </c>
      <c r="U68" s="13">
        <f>IF(OR(B68="",NOT(ISNUMBER(E68))),"",IFERROR(E68+(ROW()-8)/100000,""))</f>
        <v/>
      </c>
    </row>
    <row r="69" ht="25" customHeight="1">
      <c r="A69" s="13">
        <f>IF(B69="","","MPS-"&amp;TEXT(ROW()-8,"000"))</f>
        <v/>
      </c>
      <c r="B69" s="14" t="n"/>
      <c r="C69" s="14" t="n"/>
      <c r="D69" s="14" t="n"/>
      <c r="E69" s="15" t="n"/>
      <c r="F69" s="15" t="n"/>
      <c r="G69" s="16" t="n"/>
      <c r="H69" s="16" t="n"/>
      <c r="I69" s="16" t="n"/>
      <c r="J69" s="16" t="n"/>
      <c r="K69" s="16" t="n"/>
      <c r="L69" s="14" t="n"/>
      <c r="M69" s="13">
        <f>IF(OR(B69="",NOT(ISNUMBER(E69)),NOT(ISNUMBER(F69)),NOT(ISNUMBER($B$2)),NOT(ISNUMBER($E$2))),"",IF($E$2&lt;$B$2,"",IF(E69&gt;F69,"Reschedule required: action after required date",IF(OR(E69&lt;$B$2,E69&gt;$E$2),"Reschedule required: action outside reporting period","Date sequence is acceptable"))))</f>
        <v/>
      </c>
      <c r="N69" s="13">
        <f>IF(OR(B69="",NOT(ISNUMBER(G69)),NOT(ISNUMBER(H69))),"",IF(H69&lt;=G69,"Within available resource time","Reschedule required"))</f>
        <v/>
      </c>
      <c r="O69" s="13">
        <f>IF(B69="","",IF(AND(I69="",K69=""),"",IF(OR(AND(I69&lt;&gt;"",NOT(ISNUMBER(I69))),AND(K69&lt;&gt;"",NOT(ISNUMBER(K69)))),"",IF(OR(AND(I69&lt;&gt;"",NOT(ISNUMBER(H69))),AND(K69&lt;&gt;"",NOT(ISNUMBER(J69)))),"Actual entry needs a planned value",IF(AND(OR(I69="",I69=H69),OR(K69="",K69=J69)),"Actual entries match plan","Actual entries differ from plan")))))</f>
        <v/>
      </c>
      <c r="P69" s="13">
        <f>IF(B69="","",IF(L69="","Select a status",IF(OR(AND(I69&lt;&gt;"",NOT(ISNUMBER(I69))),AND(K69&lt;&gt;"",NOT(ISNUMBER(K69)))),"",IF(AND(OR(I69&lt;&gt;"",K69&lt;&gt;""),L69&lt;&gt;"Actual Recorded"),"Update status to Actual Recorded",IF(AND(L69="Actual Recorded",I69="",K69=""),"Actual status needs an actual entry",IF(L69="Reschedule Required","Rescheduling status selected","Status entry accepted"))))))</f>
        <v/>
      </c>
      <c r="Q69" s="17">
        <f>IF(OR(B69="",NOT(ISNUMBER(H69)),NOT(ISNUMBER(I69))),"",IFERROR(I69-H69,""))</f>
        <v/>
      </c>
      <c r="R69" s="17">
        <f>IF(OR(B69="",NOT(ISNUMBER(J69)),NOT(ISNUMBER(K69))),"",IFERROR(K69-J69,""))</f>
        <v/>
      </c>
      <c r="S69" s="13">
        <f>IF(B69="","",IF(OR(M69="Reschedule required: action after required date",M69="Reschedule required: action outside reporting period",N69="Reschedule required",L69="Reschedule Required"),"Open",""))</f>
        <v/>
      </c>
      <c r="T69" s="13">
        <f>IF(OR(B69="",S69&lt;&gt;"Open"),"",IF(M69="Reschedule required: action after required date","Planned action date is after required date; ","")&amp;IF(M69="Reschedule required: action outside reporting period","Planned action date is outside reporting period; ","")&amp;IF(N69="Reschedule required","Planned run time exceeds available resource time; ","")&amp;IF(L69="Reschedule Required","Status is marked Reschedule Required",""))</f>
        <v/>
      </c>
      <c r="U69" s="13">
        <f>IF(OR(B69="",NOT(ISNUMBER(E69))),"",IFERROR(E69+(ROW()-8)/100000,""))</f>
        <v/>
      </c>
    </row>
    <row r="70" ht="25" customHeight="1">
      <c r="A70" s="13">
        <f>IF(B70="","","MPS-"&amp;TEXT(ROW()-8,"000"))</f>
        <v/>
      </c>
      <c r="B70" s="14" t="n"/>
      <c r="C70" s="14" t="n"/>
      <c r="D70" s="14" t="n"/>
      <c r="E70" s="15" t="n"/>
      <c r="F70" s="15" t="n"/>
      <c r="G70" s="16" t="n"/>
      <c r="H70" s="16" t="n"/>
      <c r="I70" s="16" t="n"/>
      <c r="J70" s="16" t="n"/>
      <c r="K70" s="16" t="n"/>
      <c r="L70" s="14" t="n"/>
      <c r="M70" s="13">
        <f>IF(OR(B70="",NOT(ISNUMBER(E70)),NOT(ISNUMBER(F70)),NOT(ISNUMBER($B$2)),NOT(ISNUMBER($E$2))),"",IF($E$2&lt;$B$2,"",IF(E70&gt;F70,"Reschedule required: action after required date",IF(OR(E70&lt;$B$2,E70&gt;$E$2),"Reschedule required: action outside reporting period","Date sequence is acceptable"))))</f>
        <v/>
      </c>
      <c r="N70" s="13">
        <f>IF(OR(B70="",NOT(ISNUMBER(G70)),NOT(ISNUMBER(H70))),"",IF(H70&lt;=G70,"Within available resource time","Reschedule required"))</f>
        <v/>
      </c>
      <c r="O70" s="13">
        <f>IF(B70="","",IF(AND(I70="",K70=""),"",IF(OR(AND(I70&lt;&gt;"",NOT(ISNUMBER(I70))),AND(K70&lt;&gt;"",NOT(ISNUMBER(K70)))),"",IF(OR(AND(I70&lt;&gt;"",NOT(ISNUMBER(H70))),AND(K70&lt;&gt;"",NOT(ISNUMBER(J70)))),"Actual entry needs a planned value",IF(AND(OR(I70="",I70=H70),OR(K70="",K70=J70)),"Actual entries match plan","Actual entries differ from plan")))))</f>
        <v/>
      </c>
      <c r="P70" s="13">
        <f>IF(B70="","",IF(L70="","Select a status",IF(OR(AND(I70&lt;&gt;"",NOT(ISNUMBER(I70))),AND(K70&lt;&gt;"",NOT(ISNUMBER(K70)))),"",IF(AND(OR(I70&lt;&gt;"",K70&lt;&gt;""),L70&lt;&gt;"Actual Recorded"),"Update status to Actual Recorded",IF(AND(L70="Actual Recorded",I70="",K70=""),"Actual status needs an actual entry",IF(L70="Reschedule Required","Rescheduling status selected","Status entry accepted"))))))</f>
        <v/>
      </c>
      <c r="Q70" s="17">
        <f>IF(OR(B70="",NOT(ISNUMBER(H70)),NOT(ISNUMBER(I70))),"",IFERROR(I70-H70,""))</f>
        <v/>
      </c>
      <c r="R70" s="17">
        <f>IF(OR(B70="",NOT(ISNUMBER(J70)),NOT(ISNUMBER(K70))),"",IFERROR(K70-J70,""))</f>
        <v/>
      </c>
      <c r="S70" s="13">
        <f>IF(B70="","",IF(OR(M70="Reschedule required: action after required date",M70="Reschedule required: action outside reporting period",N70="Reschedule required",L70="Reschedule Required"),"Open",""))</f>
        <v/>
      </c>
      <c r="T70" s="13">
        <f>IF(OR(B70="",S70&lt;&gt;"Open"),"",IF(M70="Reschedule required: action after required date","Planned action date is after required date; ","")&amp;IF(M70="Reschedule required: action outside reporting period","Planned action date is outside reporting period; ","")&amp;IF(N70="Reschedule required","Planned run time exceeds available resource time; ","")&amp;IF(L70="Reschedule Required","Status is marked Reschedule Required",""))</f>
        <v/>
      </c>
      <c r="U70" s="13">
        <f>IF(OR(B70="",NOT(ISNUMBER(E70))),"",IFERROR(E70+(ROW()-8)/100000,""))</f>
        <v/>
      </c>
    </row>
    <row r="71" ht="25" customHeight="1">
      <c r="A71" s="13">
        <f>IF(B71="","","MPS-"&amp;TEXT(ROW()-8,"000"))</f>
        <v/>
      </c>
      <c r="B71" s="14" t="n"/>
      <c r="C71" s="14" t="n"/>
      <c r="D71" s="14" t="n"/>
      <c r="E71" s="15" t="n"/>
      <c r="F71" s="15" t="n"/>
      <c r="G71" s="16" t="n"/>
      <c r="H71" s="16" t="n"/>
      <c r="I71" s="16" t="n"/>
      <c r="J71" s="16" t="n"/>
      <c r="K71" s="16" t="n"/>
      <c r="L71" s="14" t="n"/>
      <c r="M71" s="13">
        <f>IF(OR(B71="",NOT(ISNUMBER(E71)),NOT(ISNUMBER(F71)),NOT(ISNUMBER($B$2)),NOT(ISNUMBER($E$2))),"",IF($E$2&lt;$B$2,"",IF(E71&gt;F71,"Reschedule required: action after required date",IF(OR(E71&lt;$B$2,E71&gt;$E$2),"Reschedule required: action outside reporting period","Date sequence is acceptable"))))</f>
        <v/>
      </c>
      <c r="N71" s="13">
        <f>IF(OR(B71="",NOT(ISNUMBER(G71)),NOT(ISNUMBER(H71))),"",IF(H71&lt;=G71,"Within available resource time","Reschedule required"))</f>
        <v/>
      </c>
      <c r="O71" s="13">
        <f>IF(B71="","",IF(AND(I71="",K71=""),"",IF(OR(AND(I71&lt;&gt;"",NOT(ISNUMBER(I71))),AND(K71&lt;&gt;"",NOT(ISNUMBER(K71)))),"",IF(OR(AND(I71&lt;&gt;"",NOT(ISNUMBER(H71))),AND(K71&lt;&gt;"",NOT(ISNUMBER(J71)))),"Actual entry needs a planned value",IF(AND(OR(I71="",I71=H71),OR(K71="",K71=J71)),"Actual entries match plan","Actual entries differ from plan")))))</f>
        <v/>
      </c>
      <c r="P71" s="13">
        <f>IF(B71="","",IF(L71="","Select a status",IF(OR(AND(I71&lt;&gt;"",NOT(ISNUMBER(I71))),AND(K71&lt;&gt;"",NOT(ISNUMBER(K71)))),"",IF(AND(OR(I71&lt;&gt;"",K71&lt;&gt;""),L71&lt;&gt;"Actual Recorded"),"Update status to Actual Recorded",IF(AND(L71="Actual Recorded",I71="",K71=""),"Actual status needs an actual entry",IF(L71="Reschedule Required","Rescheduling status selected","Status entry accepted"))))))</f>
        <v/>
      </c>
      <c r="Q71" s="17">
        <f>IF(OR(B71="",NOT(ISNUMBER(H71)),NOT(ISNUMBER(I71))),"",IFERROR(I71-H71,""))</f>
        <v/>
      </c>
      <c r="R71" s="17">
        <f>IF(OR(B71="",NOT(ISNUMBER(J71)),NOT(ISNUMBER(K71))),"",IFERROR(K71-J71,""))</f>
        <v/>
      </c>
      <c r="S71" s="13">
        <f>IF(B71="","",IF(OR(M71="Reschedule required: action after required date",M71="Reschedule required: action outside reporting period",N71="Reschedule required",L71="Reschedule Required"),"Open",""))</f>
        <v/>
      </c>
      <c r="T71" s="13">
        <f>IF(OR(B71="",S71&lt;&gt;"Open"),"",IF(M71="Reschedule required: action after required date","Planned action date is after required date; ","")&amp;IF(M71="Reschedule required: action outside reporting period","Planned action date is outside reporting period; ","")&amp;IF(N71="Reschedule required","Planned run time exceeds available resource time; ","")&amp;IF(L71="Reschedule Required","Status is marked Reschedule Required",""))</f>
        <v/>
      </c>
      <c r="U71" s="13">
        <f>IF(OR(B71="",NOT(ISNUMBER(E71))),"",IFERROR(E71+(ROW()-8)/100000,""))</f>
        <v/>
      </c>
    </row>
    <row r="72" ht="25" customHeight="1">
      <c r="A72" s="13">
        <f>IF(B72="","","MPS-"&amp;TEXT(ROW()-8,"000"))</f>
        <v/>
      </c>
      <c r="B72" s="14" t="n"/>
      <c r="C72" s="14" t="n"/>
      <c r="D72" s="14" t="n"/>
      <c r="E72" s="15" t="n"/>
      <c r="F72" s="15" t="n"/>
      <c r="G72" s="16" t="n"/>
      <c r="H72" s="16" t="n"/>
      <c r="I72" s="16" t="n"/>
      <c r="J72" s="16" t="n"/>
      <c r="K72" s="16" t="n"/>
      <c r="L72" s="14" t="n"/>
      <c r="M72" s="13">
        <f>IF(OR(B72="",NOT(ISNUMBER(E72)),NOT(ISNUMBER(F72)),NOT(ISNUMBER($B$2)),NOT(ISNUMBER($E$2))),"",IF($E$2&lt;$B$2,"",IF(E72&gt;F72,"Reschedule required: action after required date",IF(OR(E72&lt;$B$2,E72&gt;$E$2),"Reschedule required: action outside reporting period","Date sequence is acceptable"))))</f>
        <v/>
      </c>
      <c r="N72" s="13">
        <f>IF(OR(B72="",NOT(ISNUMBER(G72)),NOT(ISNUMBER(H72))),"",IF(H72&lt;=G72,"Within available resource time","Reschedule required"))</f>
        <v/>
      </c>
      <c r="O72" s="13">
        <f>IF(B72="","",IF(AND(I72="",K72=""),"",IF(OR(AND(I72&lt;&gt;"",NOT(ISNUMBER(I72))),AND(K72&lt;&gt;"",NOT(ISNUMBER(K72)))),"",IF(OR(AND(I72&lt;&gt;"",NOT(ISNUMBER(H72))),AND(K72&lt;&gt;"",NOT(ISNUMBER(J72)))),"Actual entry needs a planned value",IF(AND(OR(I72="",I72=H72),OR(K72="",K72=J72)),"Actual entries match plan","Actual entries differ from plan")))))</f>
        <v/>
      </c>
      <c r="P72" s="13">
        <f>IF(B72="","",IF(L72="","Select a status",IF(OR(AND(I72&lt;&gt;"",NOT(ISNUMBER(I72))),AND(K72&lt;&gt;"",NOT(ISNUMBER(K72)))),"",IF(AND(OR(I72&lt;&gt;"",K72&lt;&gt;""),L72&lt;&gt;"Actual Recorded"),"Update status to Actual Recorded",IF(AND(L72="Actual Recorded",I72="",K72=""),"Actual status needs an actual entry",IF(L72="Reschedule Required","Rescheduling status selected","Status entry accepted"))))))</f>
        <v/>
      </c>
      <c r="Q72" s="17">
        <f>IF(OR(B72="",NOT(ISNUMBER(H72)),NOT(ISNUMBER(I72))),"",IFERROR(I72-H72,""))</f>
        <v/>
      </c>
      <c r="R72" s="17">
        <f>IF(OR(B72="",NOT(ISNUMBER(J72)),NOT(ISNUMBER(K72))),"",IFERROR(K72-J72,""))</f>
        <v/>
      </c>
      <c r="S72" s="13">
        <f>IF(B72="","",IF(OR(M72="Reschedule required: action after required date",M72="Reschedule required: action outside reporting period",N72="Reschedule required",L72="Reschedule Required"),"Open",""))</f>
        <v/>
      </c>
      <c r="T72" s="13">
        <f>IF(OR(B72="",S72&lt;&gt;"Open"),"",IF(M72="Reschedule required: action after required date","Planned action date is after required date; ","")&amp;IF(M72="Reschedule required: action outside reporting period","Planned action date is outside reporting period; ","")&amp;IF(N72="Reschedule required","Planned run time exceeds available resource time; ","")&amp;IF(L72="Reschedule Required","Status is marked Reschedule Required",""))</f>
        <v/>
      </c>
      <c r="U72" s="13">
        <f>IF(OR(B72="",NOT(ISNUMBER(E72))),"",IFERROR(E72+(ROW()-8)/100000,""))</f>
        <v/>
      </c>
    </row>
    <row r="73" ht="25" customHeight="1">
      <c r="A73" s="13">
        <f>IF(B73="","","MPS-"&amp;TEXT(ROW()-8,"000"))</f>
        <v/>
      </c>
      <c r="B73" s="14" t="n"/>
      <c r="C73" s="14" t="n"/>
      <c r="D73" s="14" t="n"/>
      <c r="E73" s="15" t="n"/>
      <c r="F73" s="15" t="n"/>
      <c r="G73" s="16" t="n"/>
      <c r="H73" s="16" t="n"/>
      <c r="I73" s="16" t="n"/>
      <c r="J73" s="16" t="n"/>
      <c r="K73" s="16" t="n"/>
      <c r="L73" s="14" t="n"/>
      <c r="M73" s="13">
        <f>IF(OR(B73="",NOT(ISNUMBER(E73)),NOT(ISNUMBER(F73)),NOT(ISNUMBER($B$2)),NOT(ISNUMBER($E$2))),"",IF($E$2&lt;$B$2,"",IF(E73&gt;F73,"Reschedule required: action after required date",IF(OR(E73&lt;$B$2,E73&gt;$E$2),"Reschedule required: action outside reporting period","Date sequence is acceptable"))))</f>
        <v/>
      </c>
      <c r="N73" s="13">
        <f>IF(OR(B73="",NOT(ISNUMBER(G73)),NOT(ISNUMBER(H73))),"",IF(H73&lt;=G73,"Within available resource time","Reschedule required"))</f>
        <v/>
      </c>
      <c r="O73" s="13">
        <f>IF(B73="","",IF(AND(I73="",K73=""),"",IF(OR(AND(I73&lt;&gt;"",NOT(ISNUMBER(I73))),AND(K73&lt;&gt;"",NOT(ISNUMBER(K73)))),"",IF(OR(AND(I73&lt;&gt;"",NOT(ISNUMBER(H73))),AND(K73&lt;&gt;"",NOT(ISNUMBER(J73)))),"Actual entry needs a planned value",IF(AND(OR(I73="",I73=H73),OR(K73="",K73=J73)),"Actual entries match plan","Actual entries differ from plan")))))</f>
        <v/>
      </c>
      <c r="P73" s="13">
        <f>IF(B73="","",IF(L73="","Select a status",IF(OR(AND(I73&lt;&gt;"",NOT(ISNUMBER(I73))),AND(K73&lt;&gt;"",NOT(ISNUMBER(K73)))),"",IF(AND(OR(I73&lt;&gt;"",K73&lt;&gt;""),L73&lt;&gt;"Actual Recorded"),"Update status to Actual Recorded",IF(AND(L73="Actual Recorded",I73="",K73=""),"Actual status needs an actual entry",IF(L73="Reschedule Required","Rescheduling status selected","Status entry accepted"))))))</f>
        <v/>
      </c>
      <c r="Q73" s="17">
        <f>IF(OR(B73="",NOT(ISNUMBER(H73)),NOT(ISNUMBER(I73))),"",IFERROR(I73-H73,""))</f>
        <v/>
      </c>
      <c r="R73" s="17">
        <f>IF(OR(B73="",NOT(ISNUMBER(J73)),NOT(ISNUMBER(K73))),"",IFERROR(K73-J73,""))</f>
        <v/>
      </c>
      <c r="S73" s="13">
        <f>IF(B73="","",IF(OR(M73="Reschedule required: action after required date",M73="Reschedule required: action outside reporting period",N73="Reschedule required",L73="Reschedule Required"),"Open",""))</f>
        <v/>
      </c>
      <c r="T73" s="13">
        <f>IF(OR(B73="",S73&lt;&gt;"Open"),"",IF(M73="Reschedule required: action after required date","Planned action date is after required date; ","")&amp;IF(M73="Reschedule required: action outside reporting period","Planned action date is outside reporting period; ","")&amp;IF(N73="Reschedule required","Planned run time exceeds available resource time; ","")&amp;IF(L73="Reschedule Required","Status is marked Reschedule Required",""))</f>
        <v/>
      </c>
      <c r="U73" s="13">
        <f>IF(OR(B73="",NOT(ISNUMBER(E73))),"",IFERROR(E73+(ROW()-8)/100000,""))</f>
        <v/>
      </c>
    </row>
    <row r="74" ht="25" customHeight="1">
      <c r="A74" s="13">
        <f>IF(B74="","","MPS-"&amp;TEXT(ROW()-8,"000"))</f>
        <v/>
      </c>
      <c r="B74" s="14" t="n"/>
      <c r="C74" s="14" t="n"/>
      <c r="D74" s="14" t="n"/>
      <c r="E74" s="15" t="n"/>
      <c r="F74" s="15" t="n"/>
      <c r="G74" s="16" t="n"/>
      <c r="H74" s="16" t="n"/>
      <c r="I74" s="16" t="n"/>
      <c r="J74" s="16" t="n"/>
      <c r="K74" s="16" t="n"/>
      <c r="L74" s="14" t="n"/>
      <c r="M74" s="13">
        <f>IF(OR(B74="",NOT(ISNUMBER(E74)),NOT(ISNUMBER(F74)),NOT(ISNUMBER($B$2)),NOT(ISNUMBER($E$2))),"",IF($E$2&lt;$B$2,"",IF(E74&gt;F74,"Reschedule required: action after required date",IF(OR(E74&lt;$B$2,E74&gt;$E$2),"Reschedule required: action outside reporting period","Date sequence is acceptable"))))</f>
        <v/>
      </c>
      <c r="N74" s="13">
        <f>IF(OR(B74="",NOT(ISNUMBER(G74)),NOT(ISNUMBER(H74))),"",IF(H74&lt;=G74,"Within available resource time","Reschedule required"))</f>
        <v/>
      </c>
      <c r="O74" s="13">
        <f>IF(B74="","",IF(AND(I74="",K74=""),"",IF(OR(AND(I74&lt;&gt;"",NOT(ISNUMBER(I74))),AND(K74&lt;&gt;"",NOT(ISNUMBER(K74)))),"",IF(OR(AND(I74&lt;&gt;"",NOT(ISNUMBER(H74))),AND(K74&lt;&gt;"",NOT(ISNUMBER(J74)))),"Actual entry needs a planned value",IF(AND(OR(I74="",I74=H74),OR(K74="",K74=J74)),"Actual entries match plan","Actual entries differ from plan")))))</f>
        <v/>
      </c>
      <c r="P74" s="13">
        <f>IF(B74="","",IF(L74="","Select a status",IF(OR(AND(I74&lt;&gt;"",NOT(ISNUMBER(I74))),AND(K74&lt;&gt;"",NOT(ISNUMBER(K74)))),"",IF(AND(OR(I74&lt;&gt;"",K74&lt;&gt;""),L74&lt;&gt;"Actual Recorded"),"Update status to Actual Recorded",IF(AND(L74="Actual Recorded",I74="",K74=""),"Actual status needs an actual entry",IF(L74="Reschedule Required","Rescheduling status selected","Status entry accepted"))))))</f>
        <v/>
      </c>
      <c r="Q74" s="17">
        <f>IF(OR(B74="",NOT(ISNUMBER(H74)),NOT(ISNUMBER(I74))),"",IFERROR(I74-H74,""))</f>
        <v/>
      </c>
      <c r="R74" s="17">
        <f>IF(OR(B74="",NOT(ISNUMBER(J74)),NOT(ISNUMBER(K74))),"",IFERROR(K74-J74,""))</f>
        <v/>
      </c>
      <c r="S74" s="13">
        <f>IF(B74="","",IF(OR(M74="Reschedule required: action after required date",M74="Reschedule required: action outside reporting period",N74="Reschedule required",L74="Reschedule Required"),"Open",""))</f>
        <v/>
      </c>
      <c r="T74" s="13">
        <f>IF(OR(B74="",S74&lt;&gt;"Open"),"",IF(M74="Reschedule required: action after required date","Planned action date is after required date; ","")&amp;IF(M74="Reschedule required: action outside reporting period","Planned action date is outside reporting period; ","")&amp;IF(N74="Reschedule required","Planned run time exceeds available resource time; ","")&amp;IF(L74="Reschedule Required","Status is marked Reschedule Required",""))</f>
        <v/>
      </c>
      <c r="U74" s="13">
        <f>IF(OR(B74="",NOT(ISNUMBER(E74))),"",IFERROR(E74+(ROW()-8)/100000,""))</f>
        <v/>
      </c>
    </row>
    <row r="75" ht="25" customHeight="1">
      <c r="A75" s="13">
        <f>IF(B75="","","MPS-"&amp;TEXT(ROW()-8,"000"))</f>
        <v/>
      </c>
      <c r="B75" s="14" t="n"/>
      <c r="C75" s="14" t="n"/>
      <c r="D75" s="14" t="n"/>
      <c r="E75" s="15" t="n"/>
      <c r="F75" s="15" t="n"/>
      <c r="G75" s="16" t="n"/>
      <c r="H75" s="16" t="n"/>
      <c r="I75" s="16" t="n"/>
      <c r="J75" s="16" t="n"/>
      <c r="K75" s="16" t="n"/>
      <c r="L75" s="14" t="n"/>
      <c r="M75" s="13">
        <f>IF(OR(B75="",NOT(ISNUMBER(E75)),NOT(ISNUMBER(F75)),NOT(ISNUMBER($B$2)),NOT(ISNUMBER($E$2))),"",IF($E$2&lt;$B$2,"",IF(E75&gt;F75,"Reschedule required: action after required date",IF(OR(E75&lt;$B$2,E75&gt;$E$2),"Reschedule required: action outside reporting period","Date sequence is acceptable"))))</f>
        <v/>
      </c>
      <c r="N75" s="13">
        <f>IF(OR(B75="",NOT(ISNUMBER(G75)),NOT(ISNUMBER(H75))),"",IF(H75&lt;=G75,"Within available resource time","Reschedule required"))</f>
        <v/>
      </c>
      <c r="O75" s="13">
        <f>IF(B75="","",IF(AND(I75="",K75=""),"",IF(OR(AND(I75&lt;&gt;"",NOT(ISNUMBER(I75))),AND(K75&lt;&gt;"",NOT(ISNUMBER(K75)))),"",IF(OR(AND(I75&lt;&gt;"",NOT(ISNUMBER(H75))),AND(K75&lt;&gt;"",NOT(ISNUMBER(J75)))),"Actual entry needs a planned value",IF(AND(OR(I75="",I75=H75),OR(K75="",K75=J75)),"Actual entries match plan","Actual entries differ from plan")))))</f>
        <v/>
      </c>
      <c r="P75" s="13">
        <f>IF(B75="","",IF(L75="","Select a status",IF(OR(AND(I75&lt;&gt;"",NOT(ISNUMBER(I75))),AND(K75&lt;&gt;"",NOT(ISNUMBER(K75)))),"",IF(AND(OR(I75&lt;&gt;"",K75&lt;&gt;""),L75&lt;&gt;"Actual Recorded"),"Update status to Actual Recorded",IF(AND(L75="Actual Recorded",I75="",K75=""),"Actual status needs an actual entry",IF(L75="Reschedule Required","Rescheduling status selected","Status entry accepted"))))))</f>
        <v/>
      </c>
      <c r="Q75" s="17">
        <f>IF(OR(B75="",NOT(ISNUMBER(H75)),NOT(ISNUMBER(I75))),"",IFERROR(I75-H75,""))</f>
        <v/>
      </c>
      <c r="R75" s="17">
        <f>IF(OR(B75="",NOT(ISNUMBER(J75)),NOT(ISNUMBER(K75))),"",IFERROR(K75-J75,""))</f>
        <v/>
      </c>
      <c r="S75" s="13">
        <f>IF(B75="","",IF(OR(M75="Reschedule required: action after required date",M75="Reschedule required: action outside reporting period",N75="Reschedule required",L75="Reschedule Required"),"Open",""))</f>
        <v/>
      </c>
      <c r="T75" s="13">
        <f>IF(OR(B75="",S75&lt;&gt;"Open"),"",IF(M75="Reschedule required: action after required date","Planned action date is after required date; ","")&amp;IF(M75="Reschedule required: action outside reporting period","Planned action date is outside reporting period; ","")&amp;IF(N75="Reschedule required","Planned run time exceeds available resource time; ","")&amp;IF(L75="Reschedule Required","Status is marked Reschedule Required",""))</f>
        <v/>
      </c>
      <c r="U75" s="13">
        <f>IF(OR(B75="",NOT(ISNUMBER(E75))),"",IFERROR(E75+(ROW()-8)/100000,""))</f>
        <v/>
      </c>
    </row>
    <row r="76" ht="25" customHeight="1">
      <c r="A76" s="13">
        <f>IF(B76="","","MPS-"&amp;TEXT(ROW()-8,"000"))</f>
        <v/>
      </c>
      <c r="B76" s="14" t="n"/>
      <c r="C76" s="14" t="n"/>
      <c r="D76" s="14" t="n"/>
      <c r="E76" s="15" t="n"/>
      <c r="F76" s="15" t="n"/>
      <c r="G76" s="16" t="n"/>
      <c r="H76" s="16" t="n"/>
      <c r="I76" s="16" t="n"/>
      <c r="J76" s="16" t="n"/>
      <c r="K76" s="16" t="n"/>
      <c r="L76" s="14" t="n"/>
      <c r="M76" s="13">
        <f>IF(OR(B76="",NOT(ISNUMBER(E76)),NOT(ISNUMBER(F76)),NOT(ISNUMBER($B$2)),NOT(ISNUMBER($E$2))),"",IF($E$2&lt;$B$2,"",IF(E76&gt;F76,"Reschedule required: action after required date",IF(OR(E76&lt;$B$2,E76&gt;$E$2),"Reschedule required: action outside reporting period","Date sequence is acceptable"))))</f>
        <v/>
      </c>
      <c r="N76" s="13">
        <f>IF(OR(B76="",NOT(ISNUMBER(G76)),NOT(ISNUMBER(H76))),"",IF(H76&lt;=G76,"Within available resource time","Reschedule required"))</f>
        <v/>
      </c>
      <c r="O76" s="13">
        <f>IF(B76="","",IF(AND(I76="",K76=""),"",IF(OR(AND(I76&lt;&gt;"",NOT(ISNUMBER(I76))),AND(K76&lt;&gt;"",NOT(ISNUMBER(K76)))),"",IF(OR(AND(I76&lt;&gt;"",NOT(ISNUMBER(H76))),AND(K76&lt;&gt;"",NOT(ISNUMBER(J76)))),"Actual entry needs a planned value",IF(AND(OR(I76="",I76=H76),OR(K76="",K76=J76)),"Actual entries match plan","Actual entries differ from plan")))))</f>
        <v/>
      </c>
      <c r="P76" s="13">
        <f>IF(B76="","",IF(L76="","Select a status",IF(OR(AND(I76&lt;&gt;"",NOT(ISNUMBER(I76))),AND(K76&lt;&gt;"",NOT(ISNUMBER(K76)))),"",IF(AND(OR(I76&lt;&gt;"",K76&lt;&gt;""),L76&lt;&gt;"Actual Recorded"),"Update status to Actual Recorded",IF(AND(L76="Actual Recorded",I76="",K76=""),"Actual status needs an actual entry",IF(L76="Reschedule Required","Rescheduling status selected","Status entry accepted"))))))</f>
        <v/>
      </c>
      <c r="Q76" s="17">
        <f>IF(OR(B76="",NOT(ISNUMBER(H76)),NOT(ISNUMBER(I76))),"",IFERROR(I76-H76,""))</f>
        <v/>
      </c>
      <c r="R76" s="17">
        <f>IF(OR(B76="",NOT(ISNUMBER(J76)),NOT(ISNUMBER(K76))),"",IFERROR(K76-J76,""))</f>
        <v/>
      </c>
      <c r="S76" s="13">
        <f>IF(B76="","",IF(OR(M76="Reschedule required: action after required date",M76="Reschedule required: action outside reporting period",N76="Reschedule required",L76="Reschedule Required"),"Open",""))</f>
        <v/>
      </c>
      <c r="T76" s="13">
        <f>IF(OR(B76="",S76&lt;&gt;"Open"),"",IF(M76="Reschedule required: action after required date","Planned action date is after required date; ","")&amp;IF(M76="Reschedule required: action outside reporting period","Planned action date is outside reporting period; ","")&amp;IF(N76="Reschedule required","Planned run time exceeds available resource time; ","")&amp;IF(L76="Reschedule Required","Status is marked Reschedule Required",""))</f>
        <v/>
      </c>
      <c r="U76" s="13">
        <f>IF(OR(B76="",NOT(ISNUMBER(E76))),"",IFERROR(E76+(ROW()-8)/100000,""))</f>
        <v/>
      </c>
    </row>
    <row r="77" ht="25" customHeight="1">
      <c r="A77" s="13">
        <f>IF(B77="","","MPS-"&amp;TEXT(ROW()-8,"000"))</f>
        <v/>
      </c>
      <c r="B77" s="14" t="n"/>
      <c r="C77" s="14" t="n"/>
      <c r="D77" s="14" t="n"/>
      <c r="E77" s="15" t="n"/>
      <c r="F77" s="15" t="n"/>
      <c r="G77" s="16" t="n"/>
      <c r="H77" s="16" t="n"/>
      <c r="I77" s="16" t="n"/>
      <c r="J77" s="16" t="n"/>
      <c r="K77" s="16" t="n"/>
      <c r="L77" s="14" t="n"/>
      <c r="M77" s="13">
        <f>IF(OR(B77="",NOT(ISNUMBER(E77)),NOT(ISNUMBER(F77)),NOT(ISNUMBER($B$2)),NOT(ISNUMBER($E$2))),"",IF($E$2&lt;$B$2,"",IF(E77&gt;F77,"Reschedule required: action after required date",IF(OR(E77&lt;$B$2,E77&gt;$E$2),"Reschedule required: action outside reporting period","Date sequence is acceptable"))))</f>
        <v/>
      </c>
      <c r="N77" s="13">
        <f>IF(OR(B77="",NOT(ISNUMBER(G77)),NOT(ISNUMBER(H77))),"",IF(H77&lt;=G77,"Within available resource time","Reschedule required"))</f>
        <v/>
      </c>
      <c r="O77" s="13">
        <f>IF(B77="","",IF(AND(I77="",K77=""),"",IF(OR(AND(I77&lt;&gt;"",NOT(ISNUMBER(I77))),AND(K77&lt;&gt;"",NOT(ISNUMBER(K77)))),"",IF(OR(AND(I77&lt;&gt;"",NOT(ISNUMBER(H77))),AND(K77&lt;&gt;"",NOT(ISNUMBER(J77)))),"Actual entry needs a planned value",IF(AND(OR(I77="",I77=H77),OR(K77="",K77=J77)),"Actual entries match plan","Actual entries differ from plan")))))</f>
        <v/>
      </c>
      <c r="P77" s="13">
        <f>IF(B77="","",IF(L77="","Select a status",IF(OR(AND(I77&lt;&gt;"",NOT(ISNUMBER(I77))),AND(K77&lt;&gt;"",NOT(ISNUMBER(K77)))),"",IF(AND(OR(I77&lt;&gt;"",K77&lt;&gt;""),L77&lt;&gt;"Actual Recorded"),"Update status to Actual Recorded",IF(AND(L77="Actual Recorded",I77="",K77=""),"Actual status needs an actual entry",IF(L77="Reschedule Required","Rescheduling status selected","Status entry accepted"))))))</f>
        <v/>
      </c>
      <c r="Q77" s="17">
        <f>IF(OR(B77="",NOT(ISNUMBER(H77)),NOT(ISNUMBER(I77))),"",IFERROR(I77-H77,""))</f>
        <v/>
      </c>
      <c r="R77" s="17">
        <f>IF(OR(B77="",NOT(ISNUMBER(J77)),NOT(ISNUMBER(K77))),"",IFERROR(K77-J77,""))</f>
        <v/>
      </c>
      <c r="S77" s="13">
        <f>IF(B77="","",IF(OR(M77="Reschedule required: action after required date",M77="Reschedule required: action outside reporting period",N77="Reschedule required",L77="Reschedule Required"),"Open",""))</f>
        <v/>
      </c>
      <c r="T77" s="13">
        <f>IF(OR(B77="",S77&lt;&gt;"Open"),"",IF(M77="Reschedule required: action after required date","Planned action date is after required date; ","")&amp;IF(M77="Reschedule required: action outside reporting period","Planned action date is outside reporting period; ","")&amp;IF(N77="Reschedule required","Planned run time exceeds available resource time; ","")&amp;IF(L77="Reschedule Required","Status is marked Reschedule Required",""))</f>
        <v/>
      </c>
      <c r="U77" s="13">
        <f>IF(OR(B77="",NOT(ISNUMBER(E77))),"",IFERROR(E77+(ROW()-8)/100000,""))</f>
        <v/>
      </c>
    </row>
    <row r="78" ht="25" customHeight="1">
      <c r="A78" s="13">
        <f>IF(B78="","","MPS-"&amp;TEXT(ROW()-8,"000"))</f>
        <v/>
      </c>
      <c r="B78" s="14" t="n"/>
      <c r="C78" s="14" t="n"/>
      <c r="D78" s="14" t="n"/>
      <c r="E78" s="15" t="n"/>
      <c r="F78" s="15" t="n"/>
      <c r="G78" s="16" t="n"/>
      <c r="H78" s="16" t="n"/>
      <c r="I78" s="16" t="n"/>
      <c r="J78" s="16" t="n"/>
      <c r="K78" s="16" t="n"/>
      <c r="L78" s="14" t="n"/>
      <c r="M78" s="13">
        <f>IF(OR(B78="",NOT(ISNUMBER(E78)),NOT(ISNUMBER(F78)),NOT(ISNUMBER($B$2)),NOT(ISNUMBER($E$2))),"",IF($E$2&lt;$B$2,"",IF(E78&gt;F78,"Reschedule required: action after required date",IF(OR(E78&lt;$B$2,E78&gt;$E$2),"Reschedule required: action outside reporting period","Date sequence is acceptable"))))</f>
        <v/>
      </c>
      <c r="N78" s="13">
        <f>IF(OR(B78="",NOT(ISNUMBER(G78)),NOT(ISNUMBER(H78))),"",IF(H78&lt;=G78,"Within available resource time","Reschedule required"))</f>
        <v/>
      </c>
      <c r="O78" s="13">
        <f>IF(B78="","",IF(AND(I78="",K78=""),"",IF(OR(AND(I78&lt;&gt;"",NOT(ISNUMBER(I78))),AND(K78&lt;&gt;"",NOT(ISNUMBER(K78)))),"",IF(OR(AND(I78&lt;&gt;"",NOT(ISNUMBER(H78))),AND(K78&lt;&gt;"",NOT(ISNUMBER(J78)))),"Actual entry needs a planned value",IF(AND(OR(I78="",I78=H78),OR(K78="",K78=J78)),"Actual entries match plan","Actual entries differ from plan")))))</f>
        <v/>
      </c>
      <c r="P78" s="13">
        <f>IF(B78="","",IF(L78="","Select a status",IF(OR(AND(I78&lt;&gt;"",NOT(ISNUMBER(I78))),AND(K78&lt;&gt;"",NOT(ISNUMBER(K78)))),"",IF(AND(OR(I78&lt;&gt;"",K78&lt;&gt;""),L78&lt;&gt;"Actual Recorded"),"Update status to Actual Recorded",IF(AND(L78="Actual Recorded",I78="",K78=""),"Actual status needs an actual entry",IF(L78="Reschedule Required","Rescheduling status selected","Status entry accepted"))))))</f>
        <v/>
      </c>
      <c r="Q78" s="17">
        <f>IF(OR(B78="",NOT(ISNUMBER(H78)),NOT(ISNUMBER(I78))),"",IFERROR(I78-H78,""))</f>
        <v/>
      </c>
      <c r="R78" s="17">
        <f>IF(OR(B78="",NOT(ISNUMBER(J78)),NOT(ISNUMBER(K78))),"",IFERROR(K78-J78,""))</f>
        <v/>
      </c>
      <c r="S78" s="13">
        <f>IF(B78="","",IF(OR(M78="Reschedule required: action after required date",M78="Reschedule required: action outside reporting period",N78="Reschedule required",L78="Reschedule Required"),"Open",""))</f>
        <v/>
      </c>
      <c r="T78" s="13">
        <f>IF(OR(B78="",S78&lt;&gt;"Open"),"",IF(M78="Reschedule required: action after required date","Planned action date is after required date; ","")&amp;IF(M78="Reschedule required: action outside reporting period","Planned action date is outside reporting period; ","")&amp;IF(N78="Reschedule required","Planned run time exceeds available resource time; ","")&amp;IF(L78="Reschedule Required","Status is marked Reschedule Required",""))</f>
        <v/>
      </c>
      <c r="U78" s="13">
        <f>IF(OR(B78="",NOT(ISNUMBER(E78))),"",IFERROR(E78+(ROW()-8)/100000,""))</f>
        <v/>
      </c>
    </row>
    <row r="79" ht="25" customHeight="1">
      <c r="A79" s="13">
        <f>IF(B79="","","MPS-"&amp;TEXT(ROW()-8,"000"))</f>
        <v/>
      </c>
      <c r="B79" s="14" t="n"/>
      <c r="C79" s="14" t="n"/>
      <c r="D79" s="14" t="n"/>
      <c r="E79" s="15" t="n"/>
      <c r="F79" s="15" t="n"/>
      <c r="G79" s="16" t="n"/>
      <c r="H79" s="16" t="n"/>
      <c r="I79" s="16" t="n"/>
      <c r="J79" s="16" t="n"/>
      <c r="K79" s="16" t="n"/>
      <c r="L79" s="14" t="n"/>
      <c r="M79" s="13">
        <f>IF(OR(B79="",NOT(ISNUMBER(E79)),NOT(ISNUMBER(F79)),NOT(ISNUMBER($B$2)),NOT(ISNUMBER($E$2))),"",IF($E$2&lt;$B$2,"",IF(E79&gt;F79,"Reschedule required: action after required date",IF(OR(E79&lt;$B$2,E79&gt;$E$2),"Reschedule required: action outside reporting period","Date sequence is acceptable"))))</f>
        <v/>
      </c>
      <c r="N79" s="13">
        <f>IF(OR(B79="",NOT(ISNUMBER(G79)),NOT(ISNUMBER(H79))),"",IF(H79&lt;=G79,"Within available resource time","Reschedule required"))</f>
        <v/>
      </c>
      <c r="O79" s="13">
        <f>IF(B79="","",IF(AND(I79="",K79=""),"",IF(OR(AND(I79&lt;&gt;"",NOT(ISNUMBER(I79))),AND(K79&lt;&gt;"",NOT(ISNUMBER(K79)))),"",IF(OR(AND(I79&lt;&gt;"",NOT(ISNUMBER(H79))),AND(K79&lt;&gt;"",NOT(ISNUMBER(J79)))),"Actual entry needs a planned value",IF(AND(OR(I79="",I79=H79),OR(K79="",K79=J79)),"Actual entries match plan","Actual entries differ from plan")))))</f>
        <v/>
      </c>
      <c r="P79" s="13">
        <f>IF(B79="","",IF(L79="","Select a status",IF(OR(AND(I79&lt;&gt;"",NOT(ISNUMBER(I79))),AND(K79&lt;&gt;"",NOT(ISNUMBER(K79)))),"",IF(AND(OR(I79&lt;&gt;"",K79&lt;&gt;""),L79&lt;&gt;"Actual Recorded"),"Update status to Actual Recorded",IF(AND(L79="Actual Recorded",I79="",K79=""),"Actual status needs an actual entry",IF(L79="Reschedule Required","Rescheduling status selected","Status entry accepted"))))))</f>
        <v/>
      </c>
      <c r="Q79" s="17">
        <f>IF(OR(B79="",NOT(ISNUMBER(H79)),NOT(ISNUMBER(I79))),"",IFERROR(I79-H79,""))</f>
        <v/>
      </c>
      <c r="R79" s="17">
        <f>IF(OR(B79="",NOT(ISNUMBER(J79)),NOT(ISNUMBER(K79))),"",IFERROR(K79-J79,""))</f>
        <v/>
      </c>
      <c r="S79" s="13">
        <f>IF(B79="","",IF(OR(M79="Reschedule required: action after required date",M79="Reschedule required: action outside reporting period",N79="Reschedule required",L79="Reschedule Required"),"Open",""))</f>
        <v/>
      </c>
      <c r="T79" s="13">
        <f>IF(OR(B79="",S79&lt;&gt;"Open"),"",IF(M79="Reschedule required: action after required date","Planned action date is after required date; ","")&amp;IF(M79="Reschedule required: action outside reporting period","Planned action date is outside reporting period; ","")&amp;IF(N79="Reschedule required","Planned run time exceeds available resource time; ","")&amp;IF(L79="Reschedule Required","Status is marked Reschedule Required",""))</f>
        <v/>
      </c>
      <c r="U79" s="13">
        <f>IF(OR(B79="",NOT(ISNUMBER(E79))),"",IFERROR(E79+(ROW()-8)/100000,""))</f>
        <v/>
      </c>
    </row>
    <row r="80" ht="25" customHeight="1">
      <c r="A80" s="13">
        <f>IF(B80="","","MPS-"&amp;TEXT(ROW()-8,"000"))</f>
        <v/>
      </c>
      <c r="B80" s="14" t="n"/>
      <c r="C80" s="14" t="n"/>
      <c r="D80" s="14" t="n"/>
      <c r="E80" s="15" t="n"/>
      <c r="F80" s="15" t="n"/>
      <c r="G80" s="16" t="n"/>
      <c r="H80" s="16" t="n"/>
      <c r="I80" s="16" t="n"/>
      <c r="J80" s="16" t="n"/>
      <c r="K80" s="16" t="n"/>
      <c r="L80" s="14" t="n"/>
      <c r="M80" s="13">
        <f>IF(OR(B80="",NOT(ISNUMBER(E80)),NOT(ISNUMBER(F80)),NOT(ISNUMBER($B$2)),NOT(ISNUMBER($E$2))),"",IF($E$2&lt;$B$2,"",IF(E80&gt;F80,"Reschedule required: action after required date",IF(OR(E80&lt;$B$2,E80&gt;$E$2),"Reschedule required: action outside reporting period","Date sequence is acceptable"))))</f>
        <v/>
      </c>
      <c r="N80" s="13">
        <f>IF(OR(B80="",NOT(ISNUMBER(G80)),NOT(ISNUMBER(H80))),"",IF(H80&lt;=G80,"Within available resource time","Reschedule required"))</f>
        <v/>
      </c>
      <c r="O80" s="13">
        <f>IF(B80="","",IF(AND(I80="",K80=""),"",IF(OR(AND(I80&lt;&gt;"",NOT(ISNUMBER(I80))),AND(K80&lt;&gt;"",NOT(ISNUMBER(K80)))),"",IF(OR(AND(I80&lt;&gt;"",NOT(ISNUMBER(H80))),AND(K80&lt;&gt;"",NOT(ISNUMBER(J80)))),"Actual entry needs a planned value",IF(AND(OR(I80="",I80=H80),OR(K80="",K80=J80)),"Actual entries match plan","Actual entries differ from plan")))))</f>
        <v/>
      </c>
      <c r="P80" s="13">
        <f>IF(B80="","",IF(L80="","Select a status",IF(OR(AND(I80&lt;&gt;"",NOT(ISNUMBER(I80))),AND(K80&lt;&gt;"",NOT(ISNUMBER(K80)))),"",IF(AND(OR(I80&lt;&gt;"",K80&lt;&gt;""),L80&lt;&gt;"Actual Recorded"),"Update status to Actual Recorded",IF(AND(L80="Actual Recorded",I80="",K80=""),"Actual status needs an actual entry",IF(L80="Reschedule Required","Rescheduling status selected","Status entry accepted"))))))</f>
        <v/>
      </c>
      <c r="Q80" s="17">
        <f>IF(OR(B80="",NOT(ISNUMBER(H80)),NOT(ISNUMBER(I80))),"",IFERROR(I80-H80,""))</f>
        <v/>
      </c>
      <c r="R80" s="17">
        <f>IF(OR(B80="",NOT(ISNUMBER(J80)),NOT(ISNUMBER(K80))),"",IFERROR(K80-J80,""))</f>
        <v/>
      </c>
      <c r="S80" s="13">
        <f>IF(B80="","",IF(OR(M80="Reschedule required: action after required date",M80="Reschedule required: action outside reporting period",N80="Reschedule required",L80="Reschedule Required"),"Open",""))</f>
        <v/>
      </c>
      <c r="T80" s="13">
        <f>IF(OR(B80="",S80&lt;&gt;"Open"),"",IF(M80="Reschedule required: action after required date","Planned action date is after required date; ","")&amp;IF(M80="Reschedule required: action outside reporting period","Planned action date is outside reporting period; ","")&amp;IF(N80="Reschedule required","Planned run time exceeds available resource time; ","")&amp;IF(L80="Reschedule Required","Status is marked Reschedule Required",""))</f>
        <v/>
      </c>
      <c r="U80" s="13">
        <f>IF(OR(B80="",NOT(ISNUMBER(E80))),"",IFERROR(E80+(ROW()-8)/100000,""))</f>
        <v/>
      </c>
    </row>
    <row r="81" ht="25" customHeight="1">
      <c r="A81" s="13">
        <f>IF(B81="","","MPS-"&amp;TEXT(ROW()-8,"000"))</f>
        <v/>
      </c>
      <c r="B81" s="14" t="n"/>
      <c r="C81" s="14" t="n"/>
      <c r="D81" s="14" t="n"/>
      <c r="E81" s="15" t="n"/>
      <c r="F81" s="15" t="n"/>
      <c r="G81" s="16" t="n"/>
      <c r="H81" s="16" t="n"/>
      <c r="I81" s="16" t="n"/>
      <c r="J81" s="16" t="n"/>
      <c r="K81" s="16" t="n"/>
      <c r="L81" s="14" t="n"/>
      <c r="M81" s="13">
        <f>IF(OR(B81="",NOT(ISNUMBER(E81)),NOT(ISNUMBER(F81)),NOT(ISNUMBER($B$2)),NOT(ISNUMBER($E$2))),"",IF($E$2&lt;$B$2,"",IF(E81&gt;F81,"Reschedule required: action after required date",IF(OR(E81&lt;$B$2,E81&gt;$E$2),"Reschedule required: action outside reporting period","Date sequence is acceptable"))))</f>
        <v/>
      </c>
      <c r="N81" s="13">
        <f>IF(OR(B81="",NOT(ISNUMBER(G81)),NOT(ISNUMBER(H81))),"",IF(H81&lt;=G81,"Within available resource time","Reschedule required"))</f>
        <v/>
      </c>
      <c r="O81" s="13">
        <f>IF(B81="","",IF(AND(I81="",K81=""),"",IF(OR(AND(I81&lt;&gt;"",NOT(ISNUMBER(I81))),AND(K81&lt;&gt;"",NOT(ISNUMBER(K81)))),"",IF(OR(AND(I81&lt;&gt;"",NOT(ISNUMBER(H81))),AND(K81&lt;&gt;"",NOT(ISNUMBER(J81)))),"Actual entry needs a planned value",IF(AND(OR(I81="",I81=H81),OR(K81="",K81=J81)),"Actual entries match plan","Actual entries differ from plan")))))</f>
        <v/>
      </c>
      <c r="P81" s="13">
        <f>IF(B81="","",IF(L81="","Select a status",IF(OR(AND(I81&lt;&gt;"",NOT(ISNUMBER(I81))),AND(K81&lt;&gt;"",NOT(ISNUMBER(K81)))),"",IF(AND(OR(I81&lt;&gt;"",K81&lt;&gt;""),L81&lt;&gt;"Actual Recorded"),"Update status to Actual Recorded",IF(AND(L81="Actual Recorded",I81="",K81=""),"Actual status needs an actual entry",IF(L81="Reschedule Required","Rescheduling status selected","Status entry accepted"))))))</f>
        <v/>
      </c>
      <c r="Q81" s="17">
        <f>IF(OR(B81="",NOT(ISNUMBER(H81)),NOT(ISNUMBER(I81))),"",IFERROR(I81-H81,""))</f>
        <v/>
      </c>
      <c r="R81" s="17">
        <f>IF(OR(B81="",NOT(ISNUMBER(J81)),NOT(ISNUMBER(K81))),"",IFERROR(K81-J81,""))</f>
        <v/>
      </c>
      <c r="S81" s="13">
        <f>IF(B81="","",IF(OR(M81="Reschedule required: action after required date",M81="Reschedule required: action outside reporting period",N81="Reschedule required",L81="Reschedule Required"),"Open",""))</f>
        <v/>
      </c>
      <c r="T81" s="13">
        <f>IF(OR(B81="",S81&lt;&gt;"Open"),"",IF(M81="Reschedule required: action after required date","Planned action date is after required date; ","")&amp;IF(M81="Reschedule required: action outside reporting period","Planned action date is outside reporting period; ","")&amp;IF(N81="Reschedule required","Planned run time exceeds available resource time; ","")&amp;IF(L81="Reschedule Required","Status is marked Reschedule Required",""))</f>
        <v/>
      </c>
      <c r="U81" s="13">
        <f>IF(OR(B81="",NOT(ISNUMBER(E81))),"",IFERROR(E81+(ROW()-8)/100000,""))</f>
        <v/>
      </c>
    </row>
    <row r="82" ht="25" customHeight="1">
      <c r="A82" s="13">
        <f>IF(B82="","","MPS-"&amp;TEXT(ROW()-8,"000"))</f>
        <v/>
      </c>
      <c r="B82" s="14" t="n"/>
      <c r="C82" s="14" t="n"/>
      <c r="D82" s="14" t="n"/>
      <c r="E82" s="15" t="n"/>
      <c r="F82" s="15" t="n"/>
      <c r="G82" s="16" t="n"/>
      <c r="H82" s="16" t="n"/>
      <c r="I82" s="16" t="n"/>
      <c r="J82" s="16" t="n"/>
      <c r="K82" s="16" t="n"/>
      <c r="L82" s="14" t="n"/>
      <c r="M82" s="13">
        <f>IF(OR(B82="",NOT(ISNUMBER(E82)),NOT(ISNUMBER(F82)),NOT(ISNUMBER($B$2)),NOT(ISNUMBER($E$2))),"",IF($E$2&lt;$B$2,"",IF(E82&gt;F82,"Reschedule required: action after required date",IF(OR(E82&lt;$B$2,E82&gt;$E$2),"Reschedule required: action outside reporting period","Date sequence is acceptable"))))</f>
        <v/>
      </c>
      <c r="N82" s="13">
        <f>IF(OR(B82="",NOT(ISNUMBER(G82)),NOT(ISNUMBER(H82))),"",IF(H82&lt;=G82,"Within available resource time","Reschedule required"))</f>
        <v/>
      </c>
      <c r="O82" s="13">
        <f>IF(B82="","",IF(AND(I82="",K82=""),"",IF(OR(AND(I82&lt;&gt;"",NOT(ISNUMBER(I82))),AND(K82&lt;&gt;"",NOT(ISNUMBER(K82)))),"",IF(OR(AND(I82&lt;&gt;"",NOT(ISNUMBER(H82))),AND(K82&lt;&gt;"",NOT(ISNUMBER(J82)))),"Actual entry needs a planned value",IF(AND(OR(I82="",I82=H82),OR(K82="",K82=J82)),"Actual entries match plan","Actual entries differ from plan")))))</f>
        <v/>
      </c>
      <c r="P82" s="13">
        <f>IF(B82="","",IF(L82="","Select a status",IF(OR(AND(I82&lt;&gt;"",NOT(ISNUMBER(I82))),AND(K82&lt;&gt;"",NOT(ISNUMBER(K82)))),"",IF(AND(OR(I82&lt;&gt;"",K82&lt;&gt;""),L82&lt;&gt;"Actual Recorded"),"Update status to Actual Recorded",IF(AND(L82="Actual Recorded",I82="",K82=""),"Actual status needs an actual entry",IF(L82="Reschedule Required","Rescheduling status selected","Status entry accepted"))))))</f>
        <v/>
      </c>
      <c r="Q82" s="17">
        <f>IF(OR(B82="",NOT(ISNUMBER(H82)),NOT(ISNUMBER(I82))),"",IFERROR(I82-H82,""))</f>
        <v/>
      </c>
      <c r="R82" s="17">
        <f>IF(OR(B82="",NOT(ISNUMBER(J82)),NOT(ISNUMBER(K82))),"",IFERROR(K82-J82,""))</f>
        <v/>
      </c>
      <c r="S82" s="13">
        <f>IF(B82="","",IF(OR(M82="Reschedule required: action after required date",M82="Reschedule required: action outside reporting period",N82="Reschedule required",L82="Reschedule Required"),"Open",""))</f>
        <v/>
      </c>
      <c r="T82" s="13">
        <f>IF(OR(B82="",S82&lt;&gt;"Open"),"",IF(M82="Reschedule required: action after required date","Planned action date is after required date; ","")&amp;IF(M82="Reschedule required: action outside reporting period","Planned action date is outside reporting period; ","")&amp;IF(N82="Reschedule required","Planned run time exceeds available resource time; ","")&amp;IF(L82="Reschedule Required","Status is marked Reschedule Required",""))</f>
        <v/>
      </c>
      <c r="U82" s="13">
        <f>IF(OR(B82="",NOT(ISNUMBER(E82))),"",IFERROR(E82+(ROW()-8)/100000,""))</f>
        <v/>
      </c>
    </row>
    <row r="83" ht="25" customHeight="1">
      <c r="A83" s="13">
        <f>IF(B83="","","MPS-"&amp;TEXT(ROW()-8,"000"))</f>
        <v/>
      </c>
      <c r="B83" s="14" t="n"/>
      <c r="C83" s="14" t="n"/>
      <c r="D83" s="14" t="n"/>
      <c r="E83" s="15" t="n"/>
      <c r="F83" s="15" t="n"/>
      <c r="G83" s="16" t="n"/>
      <c r="H83" s="16" t="n"/>
      <c r="I83" s="16" t="n"/>
      <c r="J83" s="16" t="n"/>
      <c r="K83" s="16" t="n"/>
      <c r="L83" s="14" t="n"/>
      <c r="M83" s="13">
        <f>IF(OR(B83="",NOT(ISNUMBER(E83)),NOT(ISNUMBER(F83)),NOT(ISNUMBER($B$2)),NOT(ISNUMBER($E$2))),"",IF($E$2&lt;$B$2,"",IF(E83&gt;F83,"Reschedule required: action after required date",IF(OR(E83&lt;$B$2,E83&gt;$E$2),"Reschedule required: action outside reporting period","Date sequence is acceptable"))))</f>
        <v/>
      </c>
      <c r="N83" s="13">
        <f>IF(OR(B83="",NOT(ISNUMBER(G83)),NOT(ISNUMBER(H83))),"",IF(H83&lt;=G83,"Within available resource time","Reschedule required"))</f>
        <v/>
      </c>
      <c r="O83" s="13">
        <f>IF(B83="","",IF(AND(I83="",K83=""),"",IF(OR(AND(I83&lt;&gt;"",NOT(ISNUMBER(I83))),AND(K83&lt;&gt;"",NOT(ISNUMBER(K83)))),"",IF(OR(AND(I83&lt;&gt;"",NOT(ISNUMBER(H83))),AND(K83&lt;&gt;"",NOT(ISNUMBER(J83)))),"Actual entry needs a planned value",IF(AND(OR(I83="",I83=H83),OR(K83="",K83=J83)),"Actual entries match plan","Actual entries differ from plan")))))</f>
        <v/>
      </c>
      <c r="P83" s="13">
        <f>IF(B83="","",IF(L83="","Select a status",IF(OR(AND(I83&lt;&gt;"",NOT(ISNUMBER(I83))),AND(K83&lt;&gt;"",NOT(ISNUMBER(K83)))),"",IF(AND(OR(I83&lt;&gt;"",K83&lt;&gt;""),L83&lt;&gt;"Actual Recorded"),"Update status to Actual Recorded",IF(AND(L83="Actual Recorded",I83="",K83=""),"Actual status needs an actual entry",IF(L83="Reschedule Required","Rescheduling status selected","Status entry accepted"))))))</f>
        <v/>
      </c>
      <c r="Q83" s="17">
        <f>IF(OR(B83="",NOT(ISNUMBER(H83)),NOT(ISNUMBER(I83))),"",IFERROR(I83-H83,""))</f>
        <v/>
      </c>
      <c r="R83" s="17">
        <f>IF(OR(B83="",NOT(ISNUMBER(J83)),NOT(ISNUMBER(K83))),"",IFERROR(K83-J83,""))</f>
        <v/>
      </c>
      <c r="S83" s="13">
        <f>IF(B83="","",IF(OR(M83="Reschedule required: action after required date",M83="Reschedule required: action outside reporting period",N83="Reschedule required",L83="Reschedule Required"),"Open",""))</f>
        <v/>
      </c>
      <c r="T83" s="13">
        <f>IF(OR(B83="",S83&lt;&gt;"Open"),"",IF(M83="Reschedule required: action after required date","Planned action date is after required date; ","")&amp;IF(M83="Reschedule required: action outside reporting period","Planned action date is outside reporting period; ","")&amp;IF(N83="Reschedule required","Planned run time exceeds available resource time; ","")&amp;IF(L83="Reschedule Required","Status is marked Reschedule Required",""))</f>
        <v/>
      </c>
      <c r="U83" s="13">
        <f>IF(OR(B83="",NOT(ISNUMBER(E83))),"",IFERROR(E83+(ROW()-8)/100000,""))</f>
        <v/>
      </c>
    </row>
    <row r="84" ht="25" customHeight="1">
      <c r="A84" s="13">
        <f>IF(B84="","","MPS-"&amp;TEXT(ROW()-8,"000"))</f>
        <v/>
      </c>
      <c r="B84" s="14" t="n"/>
      <c r="C84" s="14" t="n"/>
      <c r="D84" s="14" t="n"/>
      <c r="E84" s="15" t="n"/>
      <c r="F84" s="15" t="n"/>
      <c r="G84" s="16" t="n"/>
      <c r="H84" s="16" t="n"/>
      <c r="I84" s="16" t="n"/>
      <c r="J84" s="16" t="n"/>
      <c r="K84" s="16" t="n"/>
      <c r="L84" s="14" t="n"/>
      <c r="M84" s="13">
        <f>IF(OR(B84="",NOT(ISNUMBER(E84)),NOT(ISNUMBER(F84)),NOT(ISNUMBER($B$2)),NOT(ISNUMBER($E$2))),"",IF($E$2&lt;$B$2,"",IF(E84&gt;F84,"Reschedule required: action after required date",IF(OR(E84&lt;$B$2,E84&gt;$E$2),"Reschedule required: action outside reporting period","Date sequence is acceptable"))))</f>
        <v/>
      </c>
      <c r="N84" s="13">
        <f>IF(OR(B84="",NOT(ISNUMBER(G84)),NOT(ISNUMBER(H84))),"",IF(H84&lt;=G84,"Within available resource time","Reschedule required"))</f>
        <v/>
      </c>
      <c r="O84" s="13">
        <f>IF(B84="","",IF(AND(I84="",K84=""),"",IF(OR(AND(I84&lt;&gt;"",NOT(ISNUMBER(I84))),AND(K84&lt;&gt;"",NOT(ISNUMBER(K84)))),"",IF(OR(AND(I84&lt;&gt;"",NOT(ISNUMBER(H84))),AND(K84&lt;&gt;"",NOT(ISNUMBER(J84)))),"Actual entry needs a planned value",IF(AND(OR(I84="",I84=H84),OR(K84="",K84=J84)),"Actual entries match plan","Actual entries differ from plan")))))</f>
        <v/>
      </c>
      <c r="P84" s="13">
        <f>IF(B84="","",IF(L84="","Select a status",IF(OR(AND(I84&lt;&gt;"",NOT(ISNUMBER(I84))),AND(K84&lt;&gt;"",NOT(ISNUMBER(K84)))),"",IF(AND(OR(I84&lt;&gt;"",K84&lt;&gt;""),L84&lt;&gt;"Actual Recorded"),"Update status to Actual Recorded",IF(AND(L84="Actual Recorded",I84="",K84=""),"Actual status needs an actual entry",IF(L84="Reschedule Required","Rescheduling status selected","Status entry accepted"))))))</f>
        <v/>
      </c>
      <c r="Q84" s="17">
        <f>IF(OR(B84="",NOT(ISNUMBER(H84)),NOT(ISNUMBER(I84))),"",IFERROR(I84-H84,""))</f>
        <v/>
      </c>
      <c r="R84" s="17">
        <f>IF(OR(B84="",NOT(ISNUMBER(J84)),NOT(ISNUMBER(K84))),"",IFERROR(K84-J84,""))</f>
        <v/>
      </c>
      <c r="S84" s="13">
        <f>IF(B84="","",IF(OR(M84="Reschedule required: action after required date",M84="Reschedule required: action outside reporting period",N84="Reschedule required",L84="Reschedule Required"),"Open",""))</f>
        <v/>
      </c>
      <c r="T84" s="13">
        <f>IF(OR(B84="",S84&lt;&gt;"Open"),"",IF(M84="Reschedule required: action after required date","Planned action date is after required date; ","")&amp;IF(M84="Reschedule required: action outside reporting period","Planned action date is outside reporting period; ","")&amp;IF(N84="Reschedule required","Planned run time exceeds available resource time; ","")&amp;IF(L84="Reschedule Required","Status is marked Reschedule Required",""))</f>
        <v/>
      </c>
      <c r="U84" s="13">
        <f>IF(OR(B84="",NOT(ISNUMBER(E84))),"",IFERROR(E84+(ROW()-8)/100000,""))</f>
        <v/>
      </c>
    </row>
    <row r="85" ht="25" customHeight="1">
      <c r="A85" s="13">
        <f>IF(B85="","","MPS-"&amp;TEXT(ROW()-8,"000"))</f>
        <v/>
      </c>
      <c r="B85" s="14" t="n"/>
      <c r="C85" s="14" t="n"/>
      <c r="D85" s="14" t="n"/>
      <c r="E85" s="15" t="n"/>
      <c r="F85" s="15" t="n"/>
      <c r="G85" s="16" t="n"/>
      <c r="H85" s="16" t="n"/>
      <c r="I85" s="16" t="n"/>
      <c r="J85" s="16" t="n"/>
      <c r="K85" s="16" t="n"/>
      <c r="L85" s="14" t="n"/>
      <c r="M85" s="13">
        <f>IF(OR(B85="",NOT(ISNUMBER(E85)),NOT(ISNUMBER(F85)),NOT(ISNUMBER($B$2)),NOT(ISNUMBER($E$2))),"",IF($E$2&lt;$B$2,"",IF(E85&gt;F85,"Reschedule required: action after required date",IF(OR(E85&lt;$B$2,E85&gt;$E$2),"Reschedule required: action outside reporting period","Date sequence is acceptable"))))</f>
        <v/>
      </c>
      <c r="N85" s="13">
        <f>IF(OR(B85="",NOT(ISNUMBER(G85)),NOT(ISNUMBER(H85))),"",IF(H85&lt;=G85,"Within available resource time","Reschedule required"))</f>
        <v/>
      </c>
      <c r="O85" s="13">
        <f>IF(B85="","",IF(AND(I85="",K85=""),"",IF(OR(AND(I85&lt;&gt;"",NOT(ISNUMBER(I85))),AND(K85&lt;&gt;"",NOT(ISNUMBER(K85)))),"",IF(OR(AND(I85&lt;&gt;"",NOT(ISNUMBER(H85))),AND(K85&lt;&gt;"",NOT(ISNUMBER(J85)))),"Actual entry needs a planned value",IF(AND(OR(I85="",I85=H85),OR(K85="",K85=J85)),"Actual entries match plan","Actual entries differ from plan")))))</f>
        <v/>
      </c>
      <c r="P85" s="13">
        <f>IF(B85="","",IF(L85="","Select a status",IF(OR(AND(I85&lt;&gt;"",NOT(ISNUMBER(I85))),AND(K85&lt;&gt;"",NOT(ISNUMBER(K85)))),"",IF(AND(OR(I85&lt;&gt;"",K85&lt;&gt;""),L85&lt;&gt;"Actual Recorded"),"Update status to Actual Recorded",IF(AND(L85="Actual Recorded",I85="",K85=""),"Actual status needs an actual entry",IF(L85="Reschedule Required","Rescheduling status selected","Status entry accepted"))))))</f>
        <v/>
      </c>
      <c r="Q85" s="17">
        <f>IF(OR(B85="",NOT(ISNUMBER(H85)),NOT(ISNUMBER(I85))),"",IFERROR(I85-H85,""))</f>
        <v/>
      </c>
      <c r="R85" s="17">
        <f>IF(OR(B85="",NOT(ISNUMBER(J85)),NOT(ISNUMBER(K85))),"",IFERROR(K85-J85,""))</f>
        <v/>
      </c>
      <c r="S85" s="13">
        <f>IF(B85="","",IF(OR(M85="Reschedule required: action after required date",M85="Reschedule required: action outside reporting period",N85="Reschedule required",L85="Reschedule Required"),"Open",""))</f>
        <v/>
      </c>
      <c r="T85" s="13">
        <f>IF(OR(B85="",S85&lt;&gt;"Open"),"",IF(M85="Reschedule required: action after required date","Planned action date is after required date; ","")&amp;IF(M85="Reschedule required: action outside reporting period","Planned action date is outside reporting period; ","")&amp;IF(N85="Reschedule required","Planned run time exceeds available resource time; ","")&amp;IF(L85="Reschedule Required","Status is marked Reschedule Required",""))</f>
        <v/>
      </c>
      <c r="U85" s="13">
        <f>IF(OR(B85="",NOT(ISNUMBER(E85))),"",IFERROR(E85+(ROW()-8)/100000,""))</f>
        <v/>
      </c>
    </row>
    <row r="86" ht="25" customHeight="1">
      <c r="A86" s="13">
        <f>IF(B86="","","MPS-"&amp;TEXT(ROW()-8,"000"))</f>
        <v/>
      </c>
      <c r="B86" s="14" t="n"/>
      <c r="C86" s="14" t="n"/>
      <c r="D86" s="14" t="n"/>
      <c r="E86" s="15" t="n"/>
      <c r="F86" s="15" t="n"/>
      <c r="G86" s="16" t="n"/>
      <c r="H86" s="16" t="n"/>
      <c r="I86" s="16" t="n"/>
      <c r="J86" s="16" t="n"/>
      <c r="K86" s="16" t="n"/>
      <c r="L86" s="14" t="n"/>
      <c r="M86" s="13">
        <f>IF(OR(B86="",NOT(ISNUMBER(E86)),NOT(ISNUMBER(F86)),NOT(ISNUMBER($B$2)),NOT(ISNUMBER($E$2))),"",IF($E$2&lt;$B$2,"",IF(E86&gt;F86,"Reschedule required: action after required date",IF(OR(E86&lt;$B$2,E86&gt;$E$2),"Reschedule required: action outside reporting period","Date sequence is acceptable"))))</f>
        <v/>
      </c>
      <c r="N86" s="13">
        <f>IF(OR(B86="",NOT(ISNUMBER(G86)),NOT(ISNUMBER(H86))),"",IF(H86&lt;=G86,"Within available resource time","Reschedule required"))</f>
        <v/>
      </c>
      <c r="O86" s="13">
        <f>IF(B86="","",IF(AND(I86="",K86=""),"",IF(OR(AND(I86&lt;&gt;"",NOT(ISNUMBER(I86))),AND(K86&lt;&gt;"",NOT(ISNUMBER(K86)))),"",IF(OR(AND(I86&lt;&gt;"",NOT(ISNUMBER(H86))),AND(K86&lt;&gt;"",NOT(ISNUMBER(J86)))),"Actual entry needs a planned value",IF(AND(OR(I86="",I86=H86),OR(K86="",K86=J86)),"Actual entries match plan","Actual entries differ from plan")))))</f>
        <v/>
      </c>
      <c r="P86" s="13">
        <f>IF(B86="","",IF(L86="","Select a status",IF(OR(AND(I86&lt;&gt;"",NOT(ISNUMBER(I86))),AND(K86&lt;&gt;"",NOT(ISNUMBER(K86)))),"",IF(AND(OR(I86&lt;&gt;"",K86&lt;&gt;""),L86&lt;&gt;"Actual Recorded"),"Update status to Actual Recorded",IF(AND(L86="Actual Recorded",I86="",K86=""),"Actual status needs an actual entry",IF(L86="Reschedule Required","Rescheduling status selected","Status entry accepted"))))))</f>
        <v/>
      </c>
      <c r="Q86" s="17">
        <f>IF(OR(B86="",NOT(ISNUMBER(H86)),NOT(ISNUMBER(I86))),"",IFERROR(I86-H86,""))</f>
        <v/>
      </c>
      <c r="R86" s="17">
        <f>IF(OR(B86="",NOT(ISNUMBER(J86)),NOT(ISNUMBER(K86))),"",IFERROR(K86-J86,""))</f>
        <v/>
      </c>
      <c r="S86" s="13">
        <f>IF(B86="","",IF(OR(M86="Reschedule required: action after required date",M86="Reschedule required: action outside reporting period",N86="Reschedule required",L86="Reschedule Required"),"Open",""))</f>
        <v/>
      </c>
      <c r="T86" s="13">
        <f>IF(OR(B86="",S86&lt;&gt;"Open"),"",IF(M86="Reschedule required: action after required date","Planned action date is after required date; ","")&amp;IF(M86="Reschedule required: action outside reporting period","Planned action date is outside reporting period; ","")&amp;IF(N86="Reschedule required","Planned run time exceeds available resource time; ","")&amp;IF(L86="Reschedule Required","Status is marked Reschedule Required",""))</f>
        <v/>
      </c>
      <c r="U86" s="13">
        <f>IF(OR(B86="",NOT(ISNUMBER(E86))),"",IFERROR(E86+(ROW()-8)/100000,""))</f>
        <v/>
      </c>
    </row>
    <row r="87" ht="25" customHeight="1">
      <c r="A87" s="13">
        <f>IF(B87="","","MPS-"&amp;TEXT(ROW()-8,"000"))</f>
        <v/>
      </c>
      <c r="B87" s="14" t="n"/>
      <c r="C87" s="14" t="n"/>
      <c r="D87" s="14" t="n"/>
      <c r="E87" s="15" t="n"/>
      <c r="F87" s="15" t="n"/>
      <c r="G87" s="16" t="n"/>
      <c r="H87" s="16" t="n"/>
      <c r="I87" s="16" t="n"/>
      <c r="J87" s="16" t="n"/>
      <c r="K87" s="16" t="n"/>
      <c r="L87" s="14" t="n"/>
      <c r="M87" s="13">
        <f>IF(OR(B87="",NOT(ISNUMBER(E87)),NOT(ISNUMBER(F87)),NOT(ISNUMBER($B$2)),NOT(ISNUMBER($E$2))),"",IF($E$2&lt;$B$2,"",IF(E87&gt;F87,"Reschedule required: action after required date",IF(OR(E87&lt;$B$2,E87&gt;$E$2),"Reschedule required: action outside reporting period","Date sequence is acceptable"))))</f>
        <v/>
      </c>
      <c r="N87" s="13">
        <f>IF(OR(B87="",NOT(ISNUMBER(G87)),NOT(ISNUMBER(H87))),"",IF(H87&lt;=G87,"Within available resource time","Reschedule required"))</f>
        <v/>
      </c>
      <c r="O87" s="13">
        <f>IF(B87="","",IF(AND(I87="",K87=""),"",IF(OR(AND(I87&lt;&gt;"",NOT(ISNUMBER(I87))),AND(K87&lt;&gt;"",NOT(ISNUMBER(K87)))),"",IF(OR(AND(I87&lt;&gt;"",NOT(ISNUMBER(H87))),AND(K87&lt;&gt;"",NOT(ISNUMBER(J87)))),"Actual entry needs a planned value",IF(AND(OR(I87="",I87=H87),OR(K87="",K87=J87)),"Actual entries match plan","Actual entries differ from plan")))))</f>
        <v/>
      </c>
      <c r="P87" s="13">
        <f>IF(B87="","",IF(L87="","Select a status",IF(OR(AND(I87&lt;&gt;"",NOT(ISNUMBER(I87))),AND(K87&lt;&gt;"",NOT(ISNUMBER(K87)))),"",IF(AND(OR(I87&lt;&gt;"",K87&lt;&gt;""),L87&lt;&gt;"Actual Recorded"),"Update status to Actual Recorded",IF(AND(L87="Actual Recorded",I87="",K87=""),"Actual status needs an actual entry",IF(L87="Reschedule Required","Rescheduling status selected","Status entry accepted"))))))</f>
        <v/>
      </c>
      <c r="Q87" s="17">
        <f>IF(OR(B87="",NOT(ISNUMBER(H87)),NOT(ISNUMBER(I87))),"",IFERROR(I87-H87,""))</f>
        <v/>
      </c>
      <c r="R87" s="17">
        <f>IF(OR(B87="",NOT(ISNUMBER(J87)),NOT(ISNUMBER(K87))),"",IFERROR(K87-J87,""))</f>
        <v/>
      </c>
      <c r="S87" s="13">
        <f>IF(B87="","",IF(OR(M87="Reschedule required: action after required date",M87="Reschedule required: action outside reporting period",N87="Reschedule required",L87="Reschedule Required"),"Open",""))</f>
        <v/>
      </c>
      <c r="T87" s="13">
        <f>IF(OR(B87="",S87&lt;&gt;"Open"),"",IF(M87="Reschedule required: action after required date","Planned action date is after required date; ","")&amp;IF(M87="Reschedule required: action outside reporting period","Planned action date is outside reporting period; ","")&amp;IF(N87="Reschedule required","Planned run time exceeds available resource time; ","")&amp;IF(L87="Reschedule Required","Status is marked Reschedule Required",""))</f>
        <v/>
      </c>
      <c r="U87" s="13">
        <f>IF(OR(B87="",NOT(ISNUMBER(E87))),"",IFERROR(E87+(ROW()-8)/100000,""))</f>
        <v/>
      </c>
    </row>
    <row r="88" ht="25" customHeight="1">
      <c r="A88" s="13">
        <f>IF(B88="","","MPS-"&amp;TEXT(ROW()-8,"000"))</f>
        <v/>
      </c>
      <c r="B88" s="14" t="n"/>
      <c r="C88" s="14" t="n"/>
      <c r="D88" s="14" t="n"/>
      <c r="E88" s="15" t="n"/>
      <c r="F88" s="15" t="n"/>
      <c r="G88" s="16" t="n"/>
      <c r="H88" s="16" t="n"/>
      <c r="I88" s="16" t="n"/>
      <c r="J88" s="16" t="n"/>
      <c r="K88" s="16" t="n"/>
      <c r="L88" s="14" t="n"/>
      <c r="M88" s="13">
        <f>IF(OR(B88="",NOT(ISNUMBER(E88)),NOT(ISNUMBER(F88)),NOT(ISNUMBER($B$2)),NOT(ISNUMBER($E$2))),"",IF($E$2&lt;$B$2,"",IF(E88&gt;F88,"Reschedule required: action after required date",IF(OR(E88&lt;$B$2,E88&gt;$E$2),"Reschedule required: action outside reporting period","Date sequence is acceptable"))))</f>
        <v/>
      </c>
      <c r="N88" s="13">
        <f>IF(OR(B88="",NOT(ISNUMBER(G88)),NOT(ISNUMBER(H88))),"",IF(H88&lt;=G88,"Within available resource time","Reschedule required"))</f>
        <v/>
      </c>
      <c r="O88" s="13">
        <f>IF(B88="","",IF(AND(I88="",K88=""),"",IF(OR(AND(I88&lt;&gt;"",NOT(ISNUMBER(I88))),AND(K88&lt;&gt;"",NOT(ISNUMBER(K88)))),"",IF(OR(AND(I88&lt;&gt;"",NOT(ISNUMBER(H88))),AND(K88&lt;&gt;"",NOT(ISNUMBER(J88)))),"Actual entry needs a planned value",IF(AND(OR(I88="",I88=H88),OR(K88="",K88=J88)),"Actual entries match plan","Actual entries differ from plan")))))</f>
        <v/>
      </c>
      <c r="P88" s="13">
        <f>IF(B88="","",IF(L88="","Select a status",IF(OR(AND(I88&lt;&gt;"",NOT(ISNUMBER(I88))),AND(K88&lt;&gt;"",NOT(ISNUMBER(K88)))),"",IF(AND(OR(I88&lt;&gt;"",K88&lt;&gt;""),L88&lt;&gt;"Actual Recorded"),"Update status to Actual Recorded",IF(AND(L88="Actual Recorded",I88="",K88=""),"Actual status needs an actual entry",IF(L88="Reschedule Required","Rescheduling status selected","Status entry accepted"))))))</f>
        <v/>
      </c>
      <c r="Q88" s="17">
        <f>IF(OR(B88="",NOT(ISNUMBER(H88)),NOT(ISNUMBER(I88))),"",IFERROR(I88-H88,""))</f>
        <v/>
      </c>
      <c r="R88" s="17">
        <f>IF(OR(B88="",NOT(ISNUMBER(J88)),NOT(ISNUMBER(K88))),"",IFERROR(K88-J88,""))</f>
        <v/>
      </c>
      <c r="S88" s="13">
        <f>IF(B88="","",IF(OR(M88="Reschedule required: action after required date",M88="Reschedule required: action outside reporting period",N88="Reschedule required",L88="Reschedule Required"),"Open",""))</f>
        <v/>
      </c>
      <c r="T88" s="13">
        <f>IF(OR(B88="",S88&lt;&gt;"Open"),"",IF(M88="Reschedule required: action after required date","Planned action date is after required date; ","")&amp;IF(M88="Reschedule required: action outside reporting period","Planned action date is outside reporting period; ","")&amp;IF(N88="Reschedule required","Planned run time exceeds available resource time; ","")&amp;IF(L88="Reschedule Required","Status is marked Reschedule Required",""))</f>
        <v/>
      </c>
      <c r="U88" s="13">
        <f>IF(OR(B88="",NOT(ISNUMBER(E88))),"",IFERROR(E88+(ROW()-8)/100000,""))</f>
        <v/>
      </c>
    </row>
    <row r="89" ht="25" customHeight="1">
      <c r="A89" s="13">
        <f>IF(B89="","","MPS-"&amp;TEXT(ROW()-8,"000"))</f>
        <v/>
      </c>
      <c r="B89" s="14" t="n"/>
      <c r="C89" s="14" t="n"/>
      <c r="D89" s="14" t="n"/>
      <c r="E89" s="15" t="n"/>
      <c r="F89" s="15" t="n"/>
      <c r="G89" s="16" t="n"/>
      <c r="H89" s="16" t="n"/>
      <c r="I89" s="16" t="n"/>
      <c r="J89" s="16" t="n"/>
      <c r="K89" s="16" t="n"/>
      <c r="L89" s="14" t="n"/>
      <c r="M89" s="13">
        <f>IF(OR(B89="",NOT(ISNUMBER(E89)),NOT(ISNUMBER(F89)),NOT(ISNUMBER($B$2)),NOT(ISNUMBER($E$2))),"",IF($E$2&lt;$B$2,"",IF(E89&gt;F89,"Reschedule required: action after required date",IF(OR(E89&lt;$B$2,E89&gt;$E$2),"Reschedule required: action outside reporting period","Date sequence is acceptable"))))</f>
        <v/>
      </c>
      <c r="N89" s="13">
        <f>IF(OR(B89="",NOT(ISNUMBER(G89)),NOT(ISNUMBER(H89))),"",IF(H89&lt;=G89,"Within available resource time","Reschedule required"))</f>
        <v/>
      </c>
      <c r="O89" s="13">
        <f>IF(B89="","",IF(AND(I89="",K89=""),"",IF(OR(AND(I89&lt;&gt;"",NOT(ISNUMBER(I89))),AND(K89&lt;&gt;"",NOT(ISNUMBER(K89)))),"",IF(OR(AND(I89&lt;&gt;"",NOT(ISNUMBER(H89))),AND(K89&lt;&gt;"",NOT(ISNUMBER(J89)))),"Actual entry needs a planned value",IF(AND(OR(I89="",I89=H89),OR(K89="",K89=J89)),"Actual entries match plan","Actual entries differ from plan")))))</f>
        <v/>
      </c>
      <c r="P89" s="13">
        <f>IF(B89="","",IF(L89="","Select a status",IF(OR(AND(I89&lt;&gt;"",NOT(ISNUMBER(I89))),AND(K89&lt;&gt;"",NOT(ISNUMBER(K89)))),"",IF(AND(OR(I89&lt;&gt;"",K89&lt;&gt;""),L89&lt;&gt;"Actual Recorded"),"Update status to Actual Recorded",IF(AND(L89="Actual Recorded",I89="",K89=""),"Actual status needs an actual entry",IF(L89="Reschedule Required","Rescheduling status selected","Status entry accepted"))))))</f>
        <v/>
      </c>
      <c r="Q89" s="17">
        <f>IF(OR(B89="",NOT(ISNUMBER(H89)),NOT(ISNUMBER(I89))),"",IFERROR(I89-H89,""))</f>
        <v/>
      </c>
      <c r="R89" s="17">
        <f>IF(OR(B89="",NOT(ISNUMBER(J89)),NOT(ISNUMBER(K89))),"",IFERROR(K89-J89,""))</f>
        <v/>
      </c>
      <c r="S89" s="13">
        <f>IF(B89="","",IF(OR(M89="Reschedule required: action after required date",M89="Reschedule required: action outside reporting period",N89="Reschedule required",L89="Reschedule Required"),"Open",""))</f>
        <v/>
      </c>
      <c r="T89" s="13">
        <f>IF(OR(B89="",S89&lt;&gt;"Open"),"",IF(M89="Reschedule required: action after required date","Planned action date is after required date; ","")&amp;IF(M89="Reschedule required: action outside reporting period","Planned action date is outside reporting period; ","")&amp;IF(N89="Reschedule required","Planned run time exceeds available resource time; ","")&amp;IF(L89="Reschedule Required","Status is marked Reschedule Required",""))</f>
        <v/>
      </c>
      <c r="U89" s="13">
        <f>IF(OR(B89="",NOT(ISNUMBER(E89))),"",IFERROR(E89+(ROW()-8)/100000,""))</f>
        <v/>
      </c>
    </row>
    <row r="90" ht="25" customHeight="1">
      <c r="A90" s="13">
        <f>IF(B90="","","MPS-"&amp;TEXT(ROW()-8,"000"))</f>
        <v/>
      </c>
      <c r="B90" s="14" t="n"/>
      <c r="C90" s="14" t="n"/>
      <c r="D90" s="14" t="n"/>
      <c r="E90" s="15" t="n"/>
      <c r="F90" s="15" t="n"/>
      <c r="G90" s="16" t="n"/>
      <c r="H90" s="16" t="n"/>
      <c r="I90" s="16" t="n"/>
      <c r="J90" s="16" t="n"/>
      <c r="K90" s="16" t="n"/>
      <c r="L90" s="14" t="n"/>
      <c r="M90" s="13">
        <f>IF(OR(B90="",NOT(ISNUMBER(E90)),NOT(ISNUMBER(F90)),NOT(ISNUMBER($B$2)),NOT(ISNUMBER($E$2))),"",IF($E$2&lt;$B$2,"",IF(E90&gt;F90,"Reschedule required: action after required date",IF(OR(E90&lt;$B$2,E90&gt;$E$2),"Reschedule required: action outside reporting period","Date sequence is acceptable"))))</f>
        <v/>
      </c>
      <c r="N90" s="13">
        <f>IF(OR(B90="",NOT(ISNUMBER(G90)),NOT(ISNUMBER(H90))),"",IF(H90&lt;=G90,"Within available resource time","Reschedule required"))</f>
        <v/>
      </c>
      <c r="O90" s="13">
        <f>IF(B90="","",IF(AND(I90="",K90=""),"",IF(OR(AND(I90&lt;&gt;"",NOT(ISNUMBER(I90))),AND(K90&lt;&gt;"",NOT(ISNUMBER(K90)))),"",IF(OR(AND(I90&lt;&gt;"",NOT(ISNUMBER(H90))),AND(K90&lt;&gt;"",NOT(ISNUMBER(J90)))),"Actual entry needs a planned value",IF(AND(OR(I90="",I90=H90),OR(K90="",K90=J90)),"Actual entries match plan","Actual entries differ from plan")))))</f>
        <v/>
      </c>
      <c r="P90" s="13">
        <f>IF(B90="","",IF(L90="","Select a status",IF(OR(AND(I90&lt;&gt;"",NOT(ISNUMBER(I90))),AND(K90&lt;&gt;"",NOT(ISNUMBER(K90)))),"",IF(AND(OR(I90&lt;&gt;"",K90&lt;&gt;""),L90&lt;&gt;"Actual Recorded"),"Update status to Actual Recorded",IF(AND(L90="Actual Recorded",I90="",K90=""),"Actual status needs an actual entry",IF(L90="Reschedule Required","Rescheduling status selected","Status entry accepted"))))))</f>
        <v/>
      </c>
      <c r="Q90" s="17">
        <f>IF(OR(B90="",NOT(ISNUMBER(H90)),NOT(ISNUMBER(I90))),"",IFERROR(I90-H90,""))</f>
        <v/>
      </c>
      <c r="R90" s="17">
        <f>IF(OR(B90="",NOT(ISNUMBER(J90)),NOT(ISNUMBER(K90))),"",IFERROR(K90-J90,""))</f>
        <v/>
      </c>
      <c r="S90" s="13">
        <f>IF(B90="","",IF(OR(M90="Reschedule required: action after required date",M90="Reschedule required: action outside reporting period",N90="Reschedule required",L90="Reschedule Required"),"Open",""))</f>
        <v/>
      </c>
      <c r="T90" s="13">
        <f>IF(OR(B90="",S90&lt;&gt;"Open"),"",IF(M90="Reschedule required: action after required date","Planned action date is after required date; ","")&amp;IF(M90="Reschedule required: action outside reporting period","Planned action date is outside reporting period; ","")&amp;IF(N90="Reschedule required","Planned run time exceeds available resource time; ","")&amp;IF(L90="Reschedule Required","Status is marked Reschedule Required",""))</f>
        <v/>
      </c>
      <c r="U90" s="13">
        <f>IF(OR(B90="",NOT(ISNUMBER(E90))),"",IFERROR(E90+(ROW()-8)/100000,""))</f>
        <v/>
      </c>
    </row>
    <row r="91" ht="25" customHeight="1">
      <c r="A91" s="13">
        <f>IF(B91="","","MPS-"&amp;TEXT(ROW()-8,"000"))</f>
        <v/>
      </c>
      <c r="B91" s="14" t="n"/>
      <c r="C91" s="14" t="n"/>
      <c r="D91" s="14" t="n"/>
      <c r="E91" s="15" t="n"/>
      <c r="F91" s="15" t="n"/>
      <c r="G91" s="16" t="n"/>
      <c r="H91" s="16" t="n"/>
      <c r="I91" s="16" t="n"/>
      <c r="J91" s="16" t="n"/>
      <c r="K91" s="16" t="n"/>
      <c r="L91" s="14" t="n"/>
      <c r="M91" s="13">
        <f>IF(OR(B91="",NOT(ISNUMBER(E91)),NOT(ISNUMBER(F91)),NOT(ISNUMBER($B$2)),NOT(ISNUMBER($E$2))),"",IF($E$2&lt;$B$2,"",IF(E91&gt;F91,"Reschedule required: action after required date",IF(OR(E91&lt;$B$2,E91&gt;$E$2),"Reschedule required: action outside reporting period","Date sequence is acceptable"))))</f>
        <v/>
      </c>
      <c r="N91" s="13">
        <f>IF(OR(B91="",NOT(ISNUMBER(G91)),NOT(ISNUMBER(H91))),"",IF(H91&lt;=G91,"Within available resource time","Reschedule required"))</f>
        <v/>
      </c>
      <c r="O91" s="13">
        <f>IF(B91="","",IF(AND(I91="",K91=""),"",IF(OR(AND(I91&lt;&gt;"",NOT(ISNUMBER(I91))),AND(K91&lt;&gt;"",NOT(ISNUMBER(K91)))),"",IF(OR(AND(I91&lt;&gt;"",NOT(ISNUMBER(H91))),AND(K91&lt;&gt;"",NOT(ISNUMBER(J91)))),"Actual entry needs a planned value",IF(AND(OR(I91="",I91=H91),OR(K91="",K91=J91)),"Actual entries match plan","Actual entries differ from plan")))))</f>
        <v/>
      </c>
      <c r="P91" s="13">
        <f>IF(B91="","",IF(L91="","Select a status",IF(OR(AND(I91&lt;&gt;"",NOT(ISNUMBER(I91))),AND(K91&lt;&gt;"",NOT(ISNUMBER(K91)))),"",IF(AND(OR(I91&lt;&gt;"",K91&lt;&gt;""),L91&lt;&gt;"Actual Recorded"),"Update status to Actual Recorded",IF(AND(L91="Actual Recorded",I91="",K91=""),"Actual status needs an actual entry",IF(L91="Reschedule Required","Rescheduling status selected","Status entry accepted"))))))</f>
        <v/>
      </c>
      <c r="Q91" s="17">
        <f>IF(OR(B91="",NOT(ISNUMBER(H91)),NOT(ISNUMBER(I91))),"",IFERROR(I91-H91,""))</f>
        <v/>
      </c>
      <c r="R91" s="17">
        <f>IF(OR(B91="",NOT(ISNUMBER(J91)),NOT(ISNUMBER(K91))),"",IFERROR(K91-J91,""))</f>
        <v/>
      </c>
      <c r="S91" s="13">
        <f>IF(B91="","",IF(OR(M91="Reschedule required: action after required date",M91="Reschedule required: action outside reporting period",N91="Reschedule required",L91="Reschedule Required"),"Open",""))</f>
        <v/>
      </c>
      <c r="T91" s="13">
        <f>IF(OR(B91="",S91&lt;&gt;"Open"),"",IF(M91="Reschedule required: action after required date","Planned action date is after required date; ","")&amp;IF(M91="Reschedule required: action outside reporting period","Planned action date is outside reporting period; ","")&amp;IF(N91="Reschedule required","Planned run time exceeds available resource time; ","")&amp;IF(L91="Reschedule Required","Status is marked Reschedule Required",""))</f>
        <v/>
      </c>
      <c r="U91" s="13">
        <f>IF(OR(B91="",NOT(ISNUMBER(E91))),"",IFERROR(E91+(ROW()-8)/100000,""))</f>
        <v/>
      </c>
    </row>
    <row r="92" ht="25" customHeight="1">
      <c r="A92" s="13">
        <f>IF(B92="","","MPS-"&amp;TEXT(ROW()-8,"000"))</f>
        <v/>
      </c>
      <c r="B92" s="14" t="n"/>
      <c r="C92" s="14" t="n"/>
      <c r="D92" s="14" t="n"/>
      <c r="E92" s="15" t="n"/>
      <c r="F92" s="15" t="n"/>
      <c r="G92" s="16" t="n"/>
      <c r="H92" s="16" t="n"/>
      <c r="I92" s="16" t="n"/>
      <c r="J92" s="16" t="n"/>
      <c r="K92" s="16" t="n"/>
      <c r="L92" s="14" t="n"/>
      <c r="M92" s="13">
        <f>IF(OR(B92="",NOT(ISNUMBER(E92)),NOT(ISNUMBER(F92)),NOT(ISNUMBER($B$2)),NOT(ISNUMBER($E$2))),"",IF($E$2&lt;$B$2,"",IF(E92&gt;F92,"Reschedule required: action after required date",IF(OR(E92&lt;$B$2,E92&gt;$E$2),"Reschedule required: action outside reporting period","Date sequence is acceptable"))))</f>
        <v/>
      </c>
      <c r="N92" s="13">
        <f>IF(OR(B92="",NOT(ISNUMBER(G92)),NOT(ISNUMBER(H92))),"",IF(H92&lt;=G92,"Within available resource time","Reschedule required"))</f>
        <v/>
      </c>
      <c r="O92" s="13">
        <f>IF(B92="","",IF(AND(I92="",K92=""),"",IF(OR(AND(I92&lt;&gt;"",NOT(ISNUMBER(I92))),AND(K92&lt;&gt;"",NOT(ISNUMBER(K92)))),"",IF(OR(AND(I92&lt;&gt;"",NOT(ISNUMBER(H92))),AND(K92&lt;&gt;"",NOT(ISNUMBER(J92)))),"Actual entry needs a planned value",IF(AND(OR(I92="",I92=H92),OR(K92="",K92=J92)),"Actual entries match plan","Actual entries differ from plan")))))</f>
        <v/>
      </c>
      <c r="P92" s="13">
        <f>IF(B92="","",IF(L92="","Select a status",IF(OR(AND(I92&lt;&gt;"",NOT(ISNUMBER(I92))),AND(K92&lt;&gt;"",NOT(ISNUMBER(K92)))),"",IF(AND(OR(I92&lt;&gt;"",K92&lt;&gt;""),L92&lt;&gt;"Actual Recorded"),"Update status to Actual Recorded",IF(AND(L92="Actual Recorded",I92="",K92=""),"Actual status needs an actual entry",IF(L92="Reschedule Required","Rescheduling status selected","Status entry accepted"))))))</f>
        <v/>
      </c>
      <c r="Q92" s="17">
        <f>IF(OR(B92="",NOT(ISNUMBER(H92)),NOT(ISNUMBER(I92))),"",IFERROR(I92-H92,""))</f>
        <v/>
      </c>
      <c r="R92" s="17">
        <f>IF(OR(B92="",NOT(ISNUMBER(J92)),NOT(ISNUMBER(K92))),"",IFERROR(K92-J92,""))</f>
        <v/>
      </c>
      <c r="S92" s="13">
        <f>IF(B92="","",IF(OR(M92="Reschedule required: action after required date",M92="Reschedule required: action outside reporting period",N92="Reschedule required",L92="Reschedule Required"),"Open",""))</f>
        <v/>
      </c>
      <c r="T92" s="13">
        <f>IF(OR(B92="",S92&lt;&gt;"Open"),"",IF(M92="Reschedule required: action after required date","Planned action date is after required date; ","")&amp;IF(M92="Reschedule required: action outside reporting period","Planned action date is outside reporting period; ","")&amp;IF(N92="Reschedule required","Planned run time exceeds available resource time; ","")&amp;IF(L92="Reschedule Required","Status is marked Reschedule Required",""))</f>
        <v/>
      </c>
      <c r="U92" s="13">
        <f>IF(OR(B92="",NOT(ISNUMBER(E92))),"",IFERROR(E92+(ROW()-8)/100000,""))</f>
        <v/>
      </c>
    </row>
    <row r="93" ht="25" customHeight="1">
      <c r="A93" s="13">
        <f>IF(B93="","","MPS-"&amp;TEXT(ROW()-8,"000"))</f>
        <v/>
      </c>
      <c r="B93" s="14" t="n"/>
      <c r="C93" s="14" t="n"/>
      <c r="D93" s="14" t="n"/>
      <c r="E93" s="15" t="n"/>
      <c r="F93" s="15" t="n"/>
      <c r="G93" s="16" t="n"/>
      <c r="H93" s="16" t="n"/>
      <c r="I93" s="16" t="n"/>
      <c r="J93" s="16" t="n"/>
      <c r="K93" s="16" t="n"/>
      <c r="L93" s="14" t="n"/>
      <c r="M93" s="13">
        <f>IF(OR(B93="",NOT(ISNUMBER(E93)),NOT(ISNUMBER(F93)),NOT(ISNUMBER($B$2)),NOT(ISNUMBER($E$2))),"",IF($E$2&lt;$B$2,"",IF(E93&gt;F93,"Reschedule required: action after required date",IF(OR(E93&lt;$B$2,E93&gt;$E$2),"Reschedule required: action outside reporting period","Date sequence is acceptable"))))</f>
        <v/>
      </c>
      <c r="N93" s="13">
        <f>IF(OR(B93="",NOT(ISNUMBER(G93)),NOT(ISNUMBER(H93))),"",IF(H93&lt;=G93,"Within available resource time","Reschedule required"))</f>
        <v/>
      </c>
      <c r="O93" s="13">
        <f>IF(B93="","",IF(AND(I93="",K93=""),"",IF(OR(AND(I93&lt;&gt;"",NOT(ISNUMBER(I93))),AND(K93&lt;&gt;"",NOT(ISNUMBER(K93)))),"",IF(OR(AND(I93&lt;&gt;"",NOT(ISNUMBER(H93))),AND(K93&lt;&gt;"",NOT(ISNUMBER(J93)))),"Actual entry needs a planned value",IF(AND(OR(I93="",I93=H93),OR(K93="",K93=J93)),"Actual entries match plan","Actual entries differ from plan")))))</f>
        <v/>
      </c>
      <c r="P93" s="13">
        <f>IF(B93="","",IF(L93="","Select a status",IF(OR(AND(I93&lt;&gt;"",NOT(ISNUMBER(I93))),AND(K93&lt;&gt;"",NOT(ISNUMBER(K93)))),"",IF(AND(OR(I93&lt;&gt;"",K93&lt;&gt;""),L93&lt;&gt;"Actual Recorded"),"Update status to Actual Recorded",IF(AND(L93="Actual Recorded",I93="",K93=""),"Actual status needs an actual entry",IF(L93="Reschedule Required","Rescheduling status selected","Status entry accepted"))))))</f>
        <v/>
      </c>
      <c r="Q93" s="17">
        <f>IF(OR(B93="",NOT(ISNUMBER(H93)),NOT(ISNUMBER(I93))),"",IFERROR(I93-H93,""))</f>
        <v/>
      </c>
      <c r="R93" s="17">
        <f>IF(OR(B93="",NOT(ISNUMBER(J93)),NOT(ISNUMBER(K93))),"",IFERROR(K93-J93,""))</f>
        <v/>
      </c>
      <c r="S93" s="13">
        <f>IF(B93="","",IF(OR(M93="Reschedule required: action after required date",M93="Reschedule required: action outside reporting period",N93="Reschedule required",L93="Reschedule Required"),"Open",""))</f>
        <v/>
      </c>
      <c r="T93" s="13">
        <f>IF(OR(B93="",S93&lt;&gt;"Open"),"",IF(M93="Reschedule required: action after required date","Planned action date is after required date; ","")&amp;IF(M93="Reschedule required: action outside reporting period","Planned action date is outside reporting period; ","")&amp;IF(N93="Reschedule required","Planned run time exceeds available resource time; ","")&amp;IF(L93="Reschedule Required","Status is marked Reschedule Required",""))</f>
        <v/>
      </c>
      <c r="U93" s="13">
        <f>IF(OR(B93="",NOT(ISNUMBER(E93))),"",IFERROR(E93+(ROW()-8)/100000,""))</f>
        <v/>
      </c>
    </row>
    <row r="94" ht="25" customHeight="1">
      <c r="A94" s="13">
        <f>IF(B94="","","MPS-"&amp;TEXT(ROW()-8,"000"))</f>
        <v/>
      </c>
      <c r="B94" s="14" t="n"/>
      <c r="C94" s="14" t="n"/>
      <c r="D94" s="14" t="n"/>
      <c r="E94" s="15" t="n"/>
      <c r="F94" s="15" t="n"/>
      <c r="G94" s="16" t="n"/>
      <c r="H94" s="16" t="n"/>
      <c r="I94" s="16" t="n"/>
      <c r="J94" s="16" t="n"/>
      <c r="K94" s="16" t="n"/>
      <c r="L94" s="14" t="n"/>
      <c r="M94" s="13">
        <f>IF(OR(B94="",NOT(ISNUMBER(E94)),NOT(ISNUMBER(F94)),NOT(ISNUMBER($B$2)),NOT(ISNUMBER($E$2))),"",IF($E$2&lt;$B$2,"",IF(E94&gt;F94,"Reschedule required: action after required date",IF(OR(E94&lt;$B$2,E94&gt;$E$2),"Reschedule required: action outside reporting period","Date sequence is acceptable"))))</f>
        <v/>
      </c>
      <c r="N94" s="13">
        <f>IF(OR(B94="",NOT(ISNUMBER(G94)),NOT(ISNUMBER(H94))),"",IF(H94&lt;=G94,"Within available resource time","Reschedule required"))</f>
        <v/>
      </c>
      <c r="O94" s="13">
        <f>IF(B94="","",IF(AND(I94="",K94=""),"",IF(OR(AND(I94&lt;&gt;"",NOT(ISNUMBER(I94))),AND(K94&lt;&gt;"",NOT(ISNUMBER(K94)))),"",IF(OR(AND(I94&lt;&gt;"",NOT(ISNUMBER(H94))),AND(K94&lt;&gt;"",NOT(ISNUMBER(J94)))),"Actual entry needs a planned value",IF(AND(OR(I94="",I94=H94),OR(K94="",K94=J94)),"Actual entries match plan","Actual entries differ from plan")))))</f>
        <v/>
      </c>
      <c r="P94" s="13">
        <f>IF(B94="","",IF(L94="","Select a status",IF(OR(AND(I94&lt;&gt;"",NOT(ISNUMBER(I94))),AND(K94&lt;&gt;"",NOT(ISNUMBER(K94)))),"",IF(AND(OR(I94&lt;&gt;"",K94&lt;&gt;""),L94&lt;&gt;"Actual Recorded"),"Update status to Actual Recorded",IF(AND(L94="Actual Recorded",I94="",K94=""),"Actual status needs an actual entry",IF(L94="Reschedule Required","Rescheduling status selected","Status entry accepted"))))))</f>
        <v/>
      </c>
      <c r="Q94" s="17">
        <f>IF(OR(B94="",NOT(ISNUMBER(H94)),NOT(ISNUMBER(I94))),"",IFERROR(I94-H94,""))</f>
        <v/>
      </c>
      <c r="R94" s="17">
        <f>IF(OR(B94="",NOT(ISNUMBER(J94)),NOT(ISNUMBER(K94))),"",IFERROR(K94-J94,""))</f>
        <v/>
      </c>
      <c r="S94" s="13">
        <f>IF(B94="","",IF(OR(M94="Reschedule required: action after required date",M94="Reschedule required: action outside reporting period",N94="Reschedule required",L94="Reschedule Required"),"Open",""))</f>
        <v/>
      </c>
      <c r="T94" s="13">
        <f>IF(OR(B94="",S94&lt;&gt;"Open"),"",IF(M94="Reschedule required: action after required date","Planned action date is after required date; ","")&amp;IF(M94="Reschedule required: action outside reporting period","Planned action date is outside reporting period; ","")&amp;IF(N94="Reschedule required","Planned run time exceeds available resource time; ","")&amp;IF(L94="Reschedule Required","Status is marked Reschedule Required",""))</f>
        <v/>
      </c>
      <c r="U94" s="13">
        <f>IF(OR(B94="",NOT(ISNUMBER(E94))),"",IFERROR(E94+(ROW()-8)/100000,""))</f>
        <v/>
      </c>
    </row>
    <row r="95" ht="25" customHeight="1">
      <c r="A95" s="13">
        <f>IF(B95="","","MPS-"&amp;TEXT(ROW()-8,"000"))</f>
        <v/>
      </c>
      <c r="B95" s="14" t="n"/>
      <c r="C95" s="14" t="n"/>
      <c r="D95" s="14" t="n"/>
      <c r="E95" s="15" t="n"/>
      <c r="F95" s="15" t="n"/>
      <c r="G95" s="16" t="n"/>
      <c r="H95" s="16" t="n"/>
      <c r="I95" s="16" t="n"/>
      <c r="J95" s="16" t="n"/>
      <c r="K95" s="16" t="n"/>
      <c r="L95" s="14" t="n"/>
      <c r="M95" s="13">
        <f>IF(OR(B95="",NOT(ISNUMBER(E95)),NOT(ISNUMBER(F95)),NOT(ISNUMBER($B$2)),NOT(ISNUMBER($E$2))),"",IF($E$2&lt;$B$2,"",IF(E95&gt;F95,"Reschedule required: action after required date",IF(OR(E95&lt;$B$2,E95&gt;$E$2),"Reschedule required: action outside reporting period","Date sequence is acceptable"))))</f>
        <v/>
      </c>
      <c r="N95" s="13">
        <f>IF(OR(B95="",NOT(ISNUMBER(G95)),NOT(ISNUMBER(H95))),"",IF(H95&lt;=G95,"Within available resource time","Reschedule required"))</f>
        <v/>
      </c>
      <c r="O95" s="13">
        <f>IF(B95="","",IF(AND(I95="",K95=""),"",IF(OR(AND(I95&lt;&gt;"",NOT(ISNUMBER(I95))),AND(K95&lt;&gt;"",NOT(ISNUMBER(K95)))),"",IF(OR(AND(I95&lt;&gt;"",NOT(ISNUMBER(H95))),AND(K95&lt;&gt;"",NOT(ISNUMBER(J95)))),"Actual entry needs a planned value",IF(AND(OR(I95="",I95=H95),OR(K95="",K95=J95)),"Actual entries match plan","Actual entries differ from plan")))))</f>
        <v/>
      </c>
      <c r="P95" s="13">
        <f>IF(B95="","",IF(L95="","Select a status",IF(OR(AND(I95&lt;&gt;"",NOT(ISNUMBER(I95))),AND(K95&lt;&gt;"",NOT(ISNUMBER(K95)))),"",IF(AND(OR(I95&lt;&gt;"",K95&lt;&gt;""),L95&lt;&gt;"Actual Recorded"),"Update status to Actual Recorded",IF(AND(L95="Actual Recorded",I95="",K95=""),"Actual status needs an actual entry",IF(L95="Reschedule Required","Rescheduling status selected","Status entry accepted"))))))</f>
        <v/>
      </c>
      <c r="Q95" s="17">
        <f>IF(OR(B95="",NOT(ISNUMBER(H95)),NOT(ISNUMBER(I95))),"",IFERROR(I95-H95,""))</f>
        <v/>
      </c>
      <c r="R95" s="17">
        <f>IF(OR(B95="",NOT(ISNUMBER(J95)),NOT(ISNUMBER(K95))),"",IFERROR(K95-J95,""))</f>
        <v/>
      </c>
      <c r="S95" s="13">
        <f>IF(B95="","",IF(OR(M95="Reschedule required: action after required date",M95="Reschedule required: action outside reporting period",N95="Reschedule required",L95="Reschedule Required"),"Open",""))</f>
        <v/>
      </c>
      <c r="T95" s="13">
        <f>IF(OR(B95="",S95&lt;&gt;"Open"),"",IF(M95="Reschedule required: action after required date","Planned action date is after required date; ","")&amp;IF(M95="Reschedule required: action outside reporting period","Planned action date is outside reporting period; ","")&amp;IF(N95="Reschedule required","Planned run time exceeds available resource time; ","")&amp;IF(L95="Reschedule Required","Status is marked Reschedule Required",""))</f>
        <v/>
      </c>
      <c r="U95" s="13">
        <f>IF(OR(B95="",NOT(ISNUMBER(E95))),"",IFERROR(E95+(ROW()-8)/100000,""))</f>
        <v/>
      </c>
    </row>
    <row r="96" ht="25" customHeight="1">
      <c r="A96" s="13">
        <f>IF(B96="","","MPS-"&amp;TEXT(ROW()-8,"000"))</f>
        <v/>
      </c>
      <c r="B96" s="14" t="n"/>
      <c r="C96" s="14" t="n"/>
      <c r="D96" s="14" t="n"/>
      <c r="E96" s="15" t="n"/>
      <c r="F96" s="15" t="n"/>
      <c r="G96" s="16" t="n"/>
      <c r="H96" s="16" t="n"/>
      <c r="I96" s="16" t="n"/>
      <c r="J96" s="16" t="n"/>
      <c r="K96" s="16" t="n"/>
      <c r="L96" s="14" t="n"/>
      <c r="M96" s="13">
        <f>IF(OR(B96="",NOT(ISNUMBER(E96)),NOT(ISNUMBER(F96)),NOT(ISNUMBER($B$2)),NOT(ISNUMBER($E$2))),"",IF($E$2&lt;$B$2,"",IF(E96&gt;F96,"Reschedule required: action after required date",IF(OR(E96&lt;$B$2,E96&gt;$E$2),"Reschedule required: action outside reporting period","Date sequence is acceptable"))))</f>
        <v/>
      </c>
      <c r="N96" s="13">
        <f>IF(OR(B96="",NOT(ISNUMBER(G96)),NOT(ISNUMBER(H96))),"",IF(H96&lt;=G96,"Within available resource time","Reschedule required"))</f>
        <v/>
      </c>
      <c r="O96" s="13">
        <f>IF(B96="","",IF(AND(I96="",K96=""),"",IF(OR(AND(I96&lt;&gt;"",NOT(ISNUMBER(I96))),AND(K96&lt;&gt;"",NOT(ISNUMBER(K96)))),"",IF(OR(AND(I96&lt;&gt;"",NOT(ISNUMBER(H96))),AND(K96&lt;&gt;"",NOT(ISNUMBER(J96)))),"Actual entry needs a planned value",IF(AND(OR(I96="",I96=H96),OR(K96="",K96=J96)),"Actual entries match plan","Actual entries differ from plan")))))</f>
        <v/>
      </c>
      <c r="P96" s="13">
        <f>IF(B96="","",IF(L96="","Select a status",IF(OR(AND(I96&lt;&gt;"",NOT(ISNUMBER(I96))),AND(K96&lt;&gt;"",NOT(ISNUMBER(K96)))),"",IF(AND(OR(I96&lt;&gt;"",K96&lt;&gt;""),L96&lt;&gt;"Actual Recorded"),"Update status to Actual Recorded",IF(AND(L96="Actual Recorded",I96="",K96=""),"Actual status needs an actual entry",IF(L96="Reschedule Required","Rescheduling status selected","Status entry accepted"))))))</f>
        <v/>
      </c>
      <c r="Q96" s="17">
        <f>IF(OR(B96="",NOT(ISNUMBER(H96)),NOT(ISNUMBER(I96))),"",IFERROR(I96-H96,""))</f>
        <v/>
      </c>
      <c r="R96" s="17">
        <f>IF(OR(B96="",NOT(ISNUMBER(J96)),NOT(ISNUMBER(K96))),"",IFERROR(K96-J96,""))</f>
        <v/>
      </c>
      <c r="S96" s="13">
        <f>IF(B96="","",IF(OR(M96="Reschedule required: action after required date",M96="Reschedule required: action outside reporting period",N96="Reschedule required",L96="Reschedule Required"),"Open",""))</f>
        <v/>
      </c>
      <c r="T96" s="13">
        <f>IF(OR(B96="",S96&lt;&gt;"Open"),"",IF(M96="Reschedule required: action after required date","Planned action date is after required date; ","")&amp;IF(M96="Reschedule required: action outside reporting period","Planned action date is outside reporting period; ","")&amp;IF(N96="Reschedule required","Planned run time exceeds available resource time; ","")&amp;IF(L96="Reschedule Required","Status is marked Reschedule Required",""))</f>
        <v/>
      </c>
      <c r="U96" s="13">
        <f>IF(OR(B96="",NOT(ISNUMBER(E96))),"",IFERROR(E96+(ROW()-8)/100000,""))</f>
        <v/>
      </c>
    </row>
    <row r="97" ht="25" customHeight="1">
      <c r="A97" s="13">
        <f>IF(B97="","","MPS-"&amp;TEXT(ROW()-8,"000"))</f>
        <v/>
      </c>
      <c r="B97" s="14" t="n"/>
      <c r="C97" s="14" t="n"/>
      <c r="D97" s="14" t="n"/>
      <c r="E97" s="15" t="n"/>
      <c r="F97" s="15" t="n"/>
      <c r="G97" s="16" t="n"/>
      <c r="H97" s="16" t="n"/>
      <c r="I97" s="16" t="n"/>
      <c r="J97" s="16" t="n"/>
      <c r="K97" s="16" t="n"/>
      <c r="L97" s="14" t="n"/>
      <c r="M97" s="13">
        <f>IF(OR(B97="",NOT(ISNUMBER(E97)),NOT(ISNUMBER(F97)),NOT(ISNUMBER($B$2)),NOT(ISNUMBER($E$2))),"",IF($E$2&lt;$B$2,"",IF(E97&gt;F97,"Reschedule required: action after required date",IF(OR(E97&lt;$B$2,E97&gt;$E$2),"Reschedule required: action outside reporting period","Date sequence is acceptable"))))</f>
        <v/>
      </c>
      <c r="N97" s="13">
        <f>IF(OR(B97="",NOT(ISNUMBER(G97)),NOT(ISNUMBER(H97))),"",IF(H97&lt;=G97,"Within available resource time","Reschedule required"))</f>
        <v/>
      </c>
      <c r="O97" s="13">
        <f>IF(B97="","",IF(AND(I97="",K97=""),"",IF(OR(AND(I97&lt;&gt;"",NOT(ISNUMBER(I97))),AND(K97&lt;&gt;"",NOT(ISNUMBER(K97)))),"",IF(OR(AND(I97&lt;&gt;"",NOT(ISNUMBER(H97))),AND(K97&lt;&gt;"",NOT(ISNUMBER(J97)))),"Actual entry needs a planned value",IF(AND(OR(I97="",I97=H97),OR(K97="",K97=J97)),"Actual entries match plan","Actual entries differ from plan")))))</f>
        <v/>
      </c>
      <c r="P97" s="13">
        <f>IF(B97="","",IF(L97="","Select a status",IF(OR(AND(I97&lt;&gt;"",NOT(ISNUMBER(I97))),AND(K97&lt;&gt;"",NOT(ISNUMBER(K97)))),"",IF(AND(OR(I97&lt;&gt;"",K97&lt;&gt;""),L97&lt;&gt;"Actual Recorded"),"Update status to Actual Recorded",IF(AND(L97="Actual Recorded",I97="",K97=""),"Actual status needs an actual entry",IF(L97="Reschedule Required","Rescheduling status selected","Status entry accepted"))))))</f>
        <v/>
      </c>
      <c r="Q97" s="17">
        <f>IF(OR(B97="",NOT(ISNUMBER(H97)),NOT(ISNUMBER(I97))),"",IFERROR(I97-H97,""))</f>
        <v/>
      </c>
      <c r="R97" s="17">
        <f>IF(OR(B97="",NOT(ISNUMBER(J97)),NOT(ISNUMBER(K97))),"",IFERROR(K97-J97,""))</f>
        <v/>
      </c>
      <c r="S97" s="13">
        <f>IF(B97="","",IF(OR(M97="Reschedule required: action after required date",M97="Reschedule required: action outside reporting period",N97="Reschedule required",L97="Reschedule Required"),"Open",""))</f>
        <v/>
      </c>
      <c r="T97" s="13">
        <f>IF(OR(B97="",S97&lt;&gt;"Open"),"",IF(M97="Reschedule required: action after required date","Planned action date is after required date; ","")&amp;IF(M97="Reschedule required: action outside reporting period","Planned action date is outside reporting period; ","")&amp;IF(N97="Reschedule required","Planned run time exceeds available resource time; ","")&amp;IF(L97="Reschedule Required","Status is marked Reschedule Required",""))</f>
        <v/>
      </c>
      <c r="U97" s="13">
        <f>IF(OR(B97="",NOT(ISNUMBER(E97))),"",IFERROR(E97+(ROW()-8)/100000,""))</f>
        <v/>
      </c>
    </row>
    <row r="98" ht="25" customHeight="1">
      <c r="A98" s="13">
        <f>IF(B98="","","MPS-"&amp;TEXT(ROW()-8,"000"))</f>
        <v/>
      </c>
      <c r="B98" s="14" t="n"/>
      <c r="C98" s="14" t="n"/>
      <c r="D98" s="14" t="n"/>
      <c r="E98" s="15" t="n"/>
      <c r="F98" s="15" t="n"/>
      <c r="G98" s="16" t="n"/>
      <c r="H98" s="16" t="n"/>
      <c r="I98" s="16" t="n"/>
      <c r="J98" s="16" t="n"/>
      <c r="K98" s="16" t="n"/>
      <c r="L98" s="14" t="n"/>
      <c r="M98" s="13">
        <f>IF(OR(B98="",NOT(ISNUMBER(E98)),NOT(ISNUMBER(F98)),NOT(ISNUMBER($B$2)),NOT(ISNUMBER($E$2))),"",IF($E$2&lt;$B$2,"",IF(E98&gt;F98,"Reschedule required: action after required date",IF(OR(E98&lt;$B$2,E98&gt;$E$2),"Reschedule required: action outside reporting period","Date sequence is acceptable"))))</f>
        <v/>
      </c>
      <c r="N98" s="13">
        <f>IF(OR(B98="",NOT(ISNUMBER(G98)),NOT(ISNUMBER(H98))),"",IF(H98&lt;=G98,"Within available resource time","Reschedule required"))</f>
        <v/>
      </c>
      <c r="O98" s="13">
        <f>IF(B98="","",IF(AND(I98="",K98=""),"",IF(OR(AND(I98&lt;&gt;"",NOT(ISNUMBER(I98))),AND(K98&lt;&gt;"",NOT(ISNUMBER(K98)))),"",IF(OR(AND(I98&lt;&gt;"",NOT(ISNUMBER(H98))),AND(K98&lt;&gt;"",NOT(ISNUMBER(J98)))),"Actual entry needs a planned value",IF(AND(OR(I98="",I98=H98),OR(K98="",K98=J98)),"Actual entries match plan","Actual entries differ from plan")))))</f>
        <v/>
      </c>
      <c r="P98" s="13">
        <f>IF(B98="","",IF(L98="","Select a status",IF(OR(AND(I98&lt;&gt;"",NOT(ISNUMBER(I98))),AND(K98&lt;&gt;"",NOT(ISNUMBER(K98)))),"",IF(AND(OR(I98&lt;&gt;"",K98&lt;&gt;""),L98&lt;&gt;"Actual Recorded"),"Update status to Actual Recorded",IF(AND(L98="Actual Recorded",I98="",K98=""),"Actual status needs an actual entry",IF(L98="Reschedule Required","Rescheduling status selected","Status entry accepted"))))))</f>
        <v/>
      </c>
      <c r="Q98" s="17">
        <f>IF(OR(B98="",NOT(ISNUMBER(H98)),NOT(ISNUMBER(I98))),"",IFERROR(I98-H98,""))</f>
        <v/>
      </c>
      <c r="R98" s="17">
        <f>IF(OR(B98="",NOT(ISNUMBER(J98)),NOT(ISNUMBER(K98))),"",IFERROR(K98-J98,""))</f>
        <v/>
      </c>
      <c r="S98" s="13">
        <f>IF(B98="","",IF(OR(M98="Reschedule required: action after required date",M98="Reschedule required: action outside reporting period",N98="Reschedule required",L98="Reschedule Required"),"Open",""))</f>
        <v/>
      </c>
      <c r="T98" s="13">
        <f>IF(OR(B98="",S98&lt;&gt;"Open"),"",IF(M98="Reschedule required: action after required date","Planned action date is after required date; ","")&amp;IF(M98="Reschedule required: action outside reporting period","Planned action date is outside reporting period; ","")&amp;IF(N98="Reschedule required","Planned run time exceeds available resource time; ","")&amp;IF(L98="Reschedule Required","Status is marked Reschedule Required",""))</f>
        <v/>
      </c>
      <c r="U98" s="13">
        <f>IF(OR(B98="",NOT(ISNUMBER(E98))),"",IFERROR(E98+(ROW()-8)/100000,""))</f>
        <v/>
      </c>
    </row>
    <row r="99" ht="25" customHeight="1">
      <c r="A99" s="13">
        <f>IF(B99="","","MPS-"&amp;TEXT(ROW()-8,"000"))</f>
        <v/>
      </c>
      <c r="B99" s="14" t="n"/>
      <c r="C99" s="14" t="n"/>
      <c r="D99" s="14" t="n"/>
      <c r="E99" s="15" t="n"/>
      <c r="F99" s="15" t="n"/>
      <c r="G99" s="16" t="n"/>
      <c r="H99" s="16" t="n"/>
      <c r="I99" s="16" t="n"/>
      <c r="J99" s="16" t="n"/>
      <c r="K99" s="16" t="n"/>
      <c r="L99" s="14" t="n"/>
      <c r="M99" s="13">
        <f>IF(OR(B99="",NOT(ISNUMBER(E99)),NOT(ISNUMBER(F99)),NOT(ISNUMBER($B$2)),NOT(ISNUMBER($E$2))),"",IF($E$2&lt;$B$2,"",IF(E99&gt;F99,"Reschedule required: action after required date",IF(OR(E99&lt;$B$2,E99&gt;$E$2),"Reschedule required: action outside reporting period","Date sequence is acceptable"))))</f>
        <v/>
      </c>
      <c r="N99" s="13">
        <f>IF(OR(B99="",NOT(ISNUMBER(G99)),NOT(ISNUMBER(H99))),"",IF(H99&lt;=G99,"Within available resource time","Reschedule required"))</f>
        <v/>
      </c>
      <c r="O99" s="13">
        <f>IF(B99="","",IF(AND(I99="",K99=""),"",IF(OR(AND(I99&lt;&gt;"",NOT(ISNUMBER(I99))),AND(K99&lt;&gt;"",NOT(ISNUMBER(K99)))),"",IF(OR(AND(I99&lt;&gt;"",NOT(ISNUMBER(H99))),AND(K99&lt;&gt;"",NOT(ISNUMBER(J99)))),"Actual entry needs a planned value",IF(AND(OR(I99="",I99=H99),OR(K99="",K99=J99)),"Actual entries match plan","Actual entries differ from plan")))))</f>
        <v/>
      </c>
      <c r="P99" s="13">
        <f>IF(B99="","",IF(L99="","Select a status",IF(OR(AND(I99&lt;&gt;"",NOT(ISNUMBER(I99))),AND(K99&lt;&gt;"",NOT(ISNUMBER(K99)))),"",IF(AND(OR(I99&lt;&gt;"",K99&lt;&gt;""),L99&lt;&gt;"Actual Recorded"),"Update status to Actual Recorded",IF(AND(L99="Actual Recorded",I99="",K99=""),"Actual status needs an actual entry",IF(L99="Reschedule Required","Rescheduling status selected","Status entry accepted"))))))</f>
        <v/>
      </c>
      <c r="Q99" s="17">
        <f>IF(OR(B99="",NOT(ISNUMBER(H99)),NOT(ISNUMBER(I99))),"",IFERROR(I99-H99,""))</f>
        <v/>
      </c>
      <c r="R99" s="17">
        <f>IF(OR(B99="",NOT(ISNUMBER(J99)),NOT(ISNUMBER(K99))),"",IFERROR(K99-J99,""))</f>
        <v/>
      </c>
      <c r="S99" s="13">
        <f>IF(B99="","",IF(OR(M99="Reschedule required: action after required date",M99="Reschedule required: action outside reporting period",N99="Reschedule required",L99="Reschedule Required"),"Open",""))</f>
        <v/>
      </c>
      <c r="T99" s="13">
        <f>IF(OR(B99="",S99&lt;&gt;"Open"),"",IF(M99="Reschedule required: action after required date","Planned action date is after required date; ","")&amp;IF(M99="Reschedule required: action outside reporting period","Planned action date is outside reporting period; ","")&amp;IF(N99="Reschedule required","Planned run time exceeds available resource time; ","")&amp;IF(L99="Reschedule Required","Status is marked Reschedule Required",""))</f>
        <v/>
      </c>
      <c r="U99" s="13">
        <f>IF(OR(B99="",NOT(ISNUMBER(E99))),"",IFERROR(E99+(ROW()-8)/100000,""))</f>
        <v/>
      </c>
    </row>
    <row r="100" ht="25" customHeight="1">
      <c r="A100" s="13">
        <f>IF(B100="","","MPS-"&amp;TEXT(ROW()-8,"000"))</f>
        <v/>
      </c>
      <c r="B100" s="14" t="n"/>
      <c r="C100" s="14" t="n"/>
      <c r="D100" s="14" t="n"/>
      <c r="E100" s="15" t="n"/>
      <c r="F100" s="15" t="n"/>
      <c r="G100" s="16" t="n"/>
      <c r="H100" s="16" t="n"/>
      <c r="I100" s="16" t="n"/>
      <c r="J100" s="16" t="n"/>
      <c r="K100" s="16" t="n"/>
      <c r="L100" s="14" t="n"/>
      <c r="M100" s="13">
        <f>IF(OR(B100="",NOT(ISNUMBER(E100)),NOT(ISNUMBER(F100)),NOT(ISNUMBER($B$2)),NOT(ISNUMBER($E$2))),"",IF($E$2&lt;$B$2,"",IF(E100&gt;F100,"Reschedule required: action after required date",IF(OR(E100&lt;$B$2,E100&gt;$E$2),"Reschedule required: action outside reporting period","Date sequence is acceptable"))))</f>
        <v/>
      </c>
      <c r="N100" s="13">
        <f>IF(OR(B100="",NOT(ISNUMBER(G100)),NOT(ISNUMBER(H100))),"",IF(H100&lt;=G100,"Within available resource time","Reschedule required"))</f>
        <v/>
      </c>
      <c r="O100" s="13">
        <f>IF(B100="","",IF(AND(I100="",K100=""),"",IF(OR(AND(I100&lt;&gt;"",NOT(ISNUMBER(I100))),AND(K100&lt;&gt;"",NOT(ISNUMBER(K100)))),"",IF(OR(AND(I100&lt;&gt;"",NOT(ISNUMBER(H100))),AND(K100&lt;&gt;"",NOT(ISNUMBER(J100)))),"Actual entry needs a planned value",IF(AND(OR(I100="",I100=H100),OR(K100="",K100=J100)),"Actual entries match plan","Actual entries differ from plan")))))</f>
        <v/>
      </c>
      <c r="P100" s="13">
        <f>IF(B100="","",IF(L100="","Select a status",IF(OR(AND(I100&lt;&gt;"",NOT(ISNUMBER(I100))),AND(K100&lt;&gt;"",NOT(ISNUMBER(K100)))),"",IF(AND(OR(I100&lt;&gt;"",K100&lt;&gt;""),L100&lt;&gt;"Actual Recorded"),"Update status to Actual Recorded",IF(AND(L100="Actual Recorded",I100="",K100=""),"Actual status needs an actual entry",IF(L100="Reschedule Required","Rescheduling status selected","Status entry accepted"))))))</f>
        <v/>
      </c>
      <c r="Q100" s="17">
        <f>IF(OR(B100="",NOT(ISNUMBER(H100)),NOT(ISNUMBER(I100))),"",IFERROR(I100-H100,""))</f>
        <v/>
      </c>
      <c r="R100" s="17">
        <f>IF(OR(B100="",NOT(ISNUMBER(J100)),NOT(ISNUMBER(K100))),"",IFERROR(K100-J100,""))</f>
        <v/>
      </c>
      <c r="S100" s="13">
        <f>IF(B100="","",IF(OR(M100="Reschedule required: action after required date",M100="Reschedule required: action outside reporting period",N100="Reschedule required",L100="Reschedule Required"),"Open",""))</f>
        <v/>
      </c>
      <c r="T100" s="13">
        <f>IF(OR(B100="",S100&lt;&gt;"Open"),"",IF(M100="Reschedule required: action after required date","Planned action date is after required date; ","")&amp;IF(M100="Reschedule required: action outside reporting period","Planned action date is outside reporting period; ","")&amp;IF(N100="Reschedule required","Planned run time exceeds available resource time; ","")&amp;IF(L100="Reschedule Required","Status is marked Reschedule Required",""))</f>
        <v/>
      </c>
      <c r="U100" s="13">
        <f>IF(OR(B100="",NOT(ISNUMBER(E100))),"",IFERROR(E100+(ROW()-8)/100000,""))</f>
        <v/>
      </c>
    </row>
    <row r="101" ht="25" customHeight="1">
      <c r="A101" s="13">
        <f>IF(B101="","","MPS-"&amp;TEXT(ROW()-8,"000"))</f>
        <v/>
      </c>
      <c r="B101" s="14" t="n"/>
      <c r="C101" s="14" t="n"/>
      <c r="D101" s="14" t="n"/>
      <c r="E101" s="15" t="n"/>
      <c r="F101" s="15" t="n"/>
      <c r="G101" s="16" t="n"/>
      <c r="H101" s="16" t="n"/>
      <c r="I101" s="16" t="n"/>
      <c r="J101" s="16" t="n"/>
      <c r="K101" s="16" t="n"/>
      <c r="L101" s="14" t="n"/>
      <c r="M101" s="13">
        <f>IF(OR(B101="",NOT(ISNUMBER(E101)),NOT(ISNUMBER(F101)),NOT(ISNUMBER($B$2)),NOT(ISNUMBER($E$2))),"",IF($E$2&lt;$B$2,"",IF(E101&gt;F101,"Reschedule required: action after required date",IF(OR(E101&lt;$B$2,E101&gt;$E$2),"Reschedule required: action outside reporting period","Date sequence is acceptable"))))</f>
        <v/>
      </c>
      <c r="N101" s="13">
        <f>IF(OR(B101="",NOT(ISNUMBER(G101)),NOT(ISNUMBER(H101))),"",IF(H101&lt;=G101,"Within available resource time","Reschedule required"))</f>
        <v/>
      </c>
      <c r="O101" s="13">
        <f>IF(B101="","",IF(AND(I101="",K101=""),"",IF(OR(AND(I101&lt;&gt;"",NOT(ISNUMBER(I101))),AND(K101&lt;&gt;"",NOT(ISNUMBER(K101)))),"",IF(OR(AND(I101&lt;&gt;"",NOT(ISNUMBER(H101))),AND(K101&lt;&gt;"",NOT(ISNUMBER(J101)))),"Actual entry needs a planned value",IF(AND(OR(I101="",I101=H101),OR(K101="",K101=J101)),"Actual entries match plan","Actual entries differ from plan")))))</f>
        <v/>
      </c>
      <c r="P101" s="13">
        <f>IF(B101="","",IF(L101="","Select a status",IF(OR(AND(I101&lt;&gt;"",NOT(ISNUMBER(I101))),AND(K101&lt;&gt;"",NOT(ISNUMBER(K101)))),"",IF(AND(OR(I101&lt;&gt;"",K101&lt;&gt;""),L101&lt;&gt;"Actual Recorded"),"Update status to Actual Recorded",IF(AND(L101="Actual Recorded",I101="",K101=""),"Actual status needs an actual entry",IF(L101="Reschedule Required","Rescheduling status selected","Status entry accepted"))))))</f>
        <v/>
      </c>
      <c r="Q101" s="17">
        <f>IF(OR(B101="",NOT(ISNUMBER(H101)),NOT(ISNUMBER(I101))),"",IFERROR(I101-H101,""))</f>
        <v/>
      </c>
      <c r="R101" s="17">
        <f>IF(OR(B101="",NOT(ISNUMBER(J101)),NOT(ISNUMBER(K101))),"",IFERROR(K101-J101,""))</f>
        <v/>
      </c>
      <c r="S101" s="13">
        <f>IF(B101="","",IF(OR(M101="Reschedule required: action after required date",M101="Reschedule required: action outside reporting period",N101="Reschedule required",L101="Reschedule Required"),"Open",""))</f>
        <v/>
      </c>
      <c r="T101" s="13">
        <f>IF(OR(B101="",S101&lt;&gt;"Open"),"",IF(M101="Reschedule required: action after required date","Planned action date is after required date; ","")&amp;IF(M101="Reschedule required: action outside reporting period","Planned action date is outside reporting period; ","")&amp;IF(N101="Reschedule required","Planned run time exceeds available resource time; ","")&amp;IF(L101="Reschedule Required","Status is marked Reschedule Required",""))</f>
        <v/>
      </c>
      <c r="U101" s="13">
        <f>IF(OR(B101="",NOT(ISNUMBER(E101))),"",IFERROR(E101+(ROW()-8)/100000,""))</f>
        <v/>
      </c>
    </row>
    <row r="102" ht="25" customHeight="1">
      <c r="A102" s="13">
        <f>IF(B102="","","MPS-"&amp;TEXT(ROW()-8,"000"))</f>
        <v/>
      </c>
      <c r="B102" s="14" t="n"/>
      <c r="C102" s="14" t="n"/>
      <c r="D102" s="14" t="n"/>
      <c r="E102" s="15" t="n"/>
      <c r="F102" s="15" t="n"/>
      <c r="G102" s="16" t="n"/>
      <c r="H102" s="16" t="n"/>
      <c r="I102" s="16" t="n"/>
      <c r="J102" s="16" t="n"/>
      <c r="K102" s="16" t="n"/>
      <c r="L102" s="14" t="n"/>
      <c r="M102" s="13">
        <f>IF(OR(B102="",NOT(ISNUMBER(E102)),NOT(ISNUMBER(F102)),NOT(ISNUMBER($B$2)),NOT(ISNUMBER($E$2))),"",IF($E$2&lt;$B$2,"",IF(E102&gt;F102,"Reschedule required: action after required date",IF(OR(E102&lt;$B$2,E102&gt;$E$2),"Reschedule required: action outside reporting period","Date sequence is acceptable"))))</f>
        <v/>
      </c>
      <c r="N102" s="13">
        <f>IF(OR(B102="",NOT(ISNUMBER(G102)),NOT(ISNUMBER(H102))),"",IF(H102&lt;=G102,"Within available resource time","Reschedule required"))</f>
        <v/>
      </c>
      <c r="O102" s="13">
        <f>IF(B102="","",IF(AND(I102="",K102=""),"",IF(OR(AND(I102&lt;&gt;"",NOT(ISNUMBER(I102))),AND(K102&lt;&gt;"",NOT(ISNUMBER(K102)))),"",IF(OR(AND(I102&lt;&gt;"",NOT(ISNUMBER(H102))),AND(K102&lt;&gt;"",NOT(ISNUMBER(J102)))),"Actual entry needs a planned value",IF(AND(OR(I102="",I102=H102),OR(K102="",K102=J102)),"Actual entries match plan","Actual entries differ from plan")))))</f>
        <v/>
      </c>
      <c r="P102" s="13">
        <f>IF(B102="","",IF(L102="","Select a status",IF(OR(AND(I102&lt;&gt;"",NOT(ISNUMBER(I102))),AND(K102&lt;&gt;"",NOT(ISNUMBER(K102)))),"",IF(AND(OR(I102&lt;&gt;"",K102&lt;&gt;""),L102&lt;&gt;"Actual Recorded"),"Update status to Actual Recorded",IF(AND(L102="Actual Recorded",I102="",K102=""),"Actual status needs an actual entry",IF(L102="Reschedule Required","Rescheduling status selected","Status entry accepted"))))))</f>
        <v/>
      </c>
      <c r="Q102" s="17">
        <f>IF(OR(B102="",NOT(ISNUMBER(H102)),NOT(ISNUMBER(I102))),"",IFERROR(I102-H102,""))</f>
        <v/>
      </c>
      <c r="R102" s="17">
        <f>IF(OR(B102="",NOT(ISNUMBER(J102)),NOT(ISNUMBER(K102))),"",IFERROR(K102-J102,""))</f>
        <v/>
      </c>
      <c r="S102" s="13">
        <f>IF(B102="","",IF(OR(M102="Reschedule required: action after required date",M102="Reschedule required: action outside reporting period",N102="Reschedule required",L102="Reschedule Required"),"Open",""))</f>
        <v/>
      </c>
      <c r="T102" s="13">
        <f>IF(OR(B102="",S102&lt;&gt;"Open"),"",IF(M102="Reschedule required: action after required date","Planned action date is after required date; ","")&amp;IF(M102="Reschedule required: action outside reporting period","Planned action date is outside reporting period; ","")&amp;IF(N102="Reschedule required","Planned run time exceeds available resource time; ","")&amp;IF(L102="Reschedule Required","Status is marked Reschedule Required",""))</f>
        <v/>
      </c>
      <c r="U102" s="13">
        <f>IF(OR(B102="",NOT(ISNUMBER(E102))),"",IFERROR(E102+(ROW()-8)/100000,""))</f>
        <v/>
      </c>
    </row>
    <row r="103" ht="25" customHeight="1">
      <c r="A103" s="13">
        <f>IF(B103="","","MPS-"&amp;TEXT(ROW()-8,"000"))</f>
        <v/>
      </c>
      <c r="B103" s="14" t="n"/>
      <c r="C103" s="14" t="n"/>
      <c r="D103" s="14" t="n"/>
      <c r="E103" s="15" t="n"/>
      <c r="F103" s="15" t="n"/>
      <c r="G103" s="16" t="n"/>
      <c r="H103" s="16" t="n"/>
      <c r="I103" s="16" t="n"/>
      <c r="J103" s="16" t="n"/>
      <c r="K103" s="16" t="n"/>
      <c r="L103" s="14" t="n"/>
      <c r="M103" s="13">
        <f>IF(OR(B103="",NOT(ISNUMBER(E103)),NOT(ISNUMBER(F103)),NOT(ISNUMBER($B$2)),NOT(ISNUMBER($E$2))),"",IF($E$2&lt;$B$2,"",IF(E103&gt;F103,"Reschedule required: action after required date",IF(OR(E103&lt;$B$2,E103&gt;$E$2),"Reschedule required: action outside reporting period","Date sequence is acceptable"))))</f>
        <v/>
      </c>
      <c r="N103" s="13">
        <f>IF(OR(B103="",NOT(ISNUMBER(G103)),NOT(ISNUMBER(H103))),"",IF(H103&lt;=G103,"Within available resource time","Reschedule required"))</f>
        <v/>
      </c>
      <c r="O103" s="13">
        <f>IF(B103="","",IF(AND(I103="",K103=""),"",IF(OR(AND(I103&lt;&gt;"",NOT(ISNUMBER(I103))),AND(K103&lt;&gt;"",NOT(ISNUMBER(K103)))),"",IF(OR(AND(I103&lt;&gt;"",NOT(ISNUMBER(H103))),AND(K103&lt;&gt;"",NOT(ISNUMBER(J103)))),"Actual entry needs a planned value",IF(AND(OR(I103="",I103=H103),OR(K103="",K103=J103)),"Actual entries match plan","Actual entries differ from plan")))))</f>
        <v/>
      </c>
      <c r="P103" s="13">
        <f>IF(B103="","",IF(L103="","Select a status",IF(OR(AND(I103&lt;&gt;"",NOT(ISNUMBER(I103))),AND(K103&lt;&gt;"",NOT(ISNUMBER(K103)))),"",IF(AND(OR(I103&lt;&gt;"",K103&lt;&gt;""),L103&lt;&gt;"Actual Recorded"),"Update status to Actual Recorded",IF(AND(L103="Actual Recorded",I103="",K103=""),"Actual status needs an actual entry",IF(L103="Reschedule Required","Rescheduling status selected","Status entry accepted"))))))</f>
        <v/>
      </c>
      <c r="Q103" s="17">
        <f>IF(OR(B103="",NOT(ISNUMBER(H103)),NOT(ISNUMBER(I103))),"",IFERROR(I103-H103,""))</f>
        <v/>
      </c>
      <c r="R103" s="17">
        <f>IF(OR(B103="",NOT(ISNUMBER(J103)),NOT(ISNUMBER(K103))),"",IFERROR(K103-J103,""))</f>
        <v/>
      </c>
      <c r="S103" s="13">
        <f>IF(B103="","",IF(OR(M103="Reschedule required: action after required date",M103="Reschedule required: action outside reporting period",N103="Reschedule required",L103="Reschedule Required"),"Open",""))</f>
        <v/>
      </c>
      <c r="T103" s="13">
        <f>IF(OR(B103="",S103&lt;&gt;"Open"),"",IF(M103="Reschedule required: action after required date","Planned action date is after required date; ","")&amp;IF(M103="Reschedule required: action outside reporting period","Planned action date is outside reporting period; ","")&amp;IF(N103="Reschedule required","Planned run time exceeds available resource time; ","")&amp;IF(L103="Reschedule Required","Status is marked Reschedule Required",""))</f>
        <v/>
      </c>
      <c r="U103" s="13">
        <f>IF(OR(B103="",NOT(ISNUMBER(E103))),"",IFERROR(E103+(ROW()-8)/100000,""))</f>
        <v/>
      </c>
    </row>
    <row r="104" ht="25" customHeight="1">
      <c r="A104" s="13">
        <f>IF(B104="","","MPS-"&amp;TEXT(ROW()-8,"000"))</f>
        <v/>
      </c>
      <c r="B104" s="14" t="n"/>
      <c r="C104" s="14" t="n"/>
      <c r="D104" s="14" t="n"/>
      <c r="E104" s="15" t="n"/>
      <c r="F104" s="15" t="n"/>
      <c r="G104" s="16" t="n"/>
      <c r="H104" s="16" t="n"/>
      <c r="I104" s="16" t="n"/>
      <c r="J104" s="16" t="n"/>
      <c r="K104" s="16" t="n"/>
      <c r="L104" s="14" t="n"/>
      <c r="M104" s="13">
        <f>IF(OR(B104="",NOT(ISNUMBER(E104)),NOT(ISNUMBER(F104)),NOT(ISNUMBER($B$2)),NOT(ISNUMBER($E$2))),"",IF($E$2&lt;$B$2,"",IF(E104&gt;F104,"Reschedule required: action after required date",IF(OR(E104&lt;$B$2,E104&gt;$E$2),"Reschedule required: action outside reporting period","Date sequence is acceptable"))))</f>
        <v/>
      </c>
      <c r="N104" s="13">
        <f>IF(OR(B104="",NOT(ISNUMBER(G104)),NOT(ISNUMBER(H104))),"",IF(H104&lt;=G104,"Within available resource time","Reschedule required"))</f>
        <v/>
      </c>
      <c r="O104" s="13">
        <f>IF(B104="","",IF(AND(I104="",K104=""),"",IF(OR(AND(I104&lt;&gt;"",NOT(ISNUMBER(I104))),AND(K104&lt;&gt;"",NOT(ISNUMBER(K104)))),"",IF(OR(AND(I104&lt;&gt;"",NOT(ISNUMBER(H104))),AND(K104&lt;&gt;"",NOT(ISNUMBER(J104)))),"Actual entry needs a planned value",IF(AND(OR(I104="",I104=H104),OR(K104="",K104=J104)),"Actual entries match plan","Actual entries differ from plan")))))</f>
        <v/>
      </c>
      <c r="P104" s="13">
        <f>IF(B104="","",IF(L104="","Select a status",IF(OR(AND(I104&lt;&gt;"",NOT(ISNUMBER(I104))),AND(K104&lt;&gt;"",NOT(ISNUMBER(K104)))),"",IF(AND(OR(I104&lt;&gt;"",K104&lt;&gt;""),L104&lt;&gt;"Actual Recorded"),"Update status to Actual Recorded",IF(AND(L104="Actual Recorded",I104="",K104=""),"Actual status needs an actual entry",IF(L104="Reschedule Required","Rescheduling status selected","Status entry accepted"))))))</f>
        <v/>
      </c>
      <c r="Q104" s="17">
        <f>IF(OR(B104="",NOT(ISNUMBER(H104)),NOT(ISNUMBER(I104))),"",IFERROR(I104-H104,""))</f>
        <v/>
      </c>
      <c r="R104" s="17">
        <f>IF(OR(B104="",NOT(ISNUMBER(J104)),NOT(ISNUMBER(K104))),"",IFERROR(K104-J104,""))</f>
        <v/>
      </c>
      <c r="S104" s="13">
        <f>IF(B104="","",IF(OR(M104="Reschedule required: action after required date",M104="Reschedule required: action outside reporting period",N104="Reschedule required",L104="Reschedule Required"),"Open",""))</f>
        <v/>
      </c>
      <c r="T104" s="13">
        <f>IF(OR(B104="",S104&lt;&gt;"Open"),"",IF(M104="Reschedule required: action after required date","Planned action date is after required date; ","")&amp;IF(M104="Reschedule required: action outside reporting period","Planned action date is outside reporting period; ","")&amp;IF(N104="Reschedule required","Planned run time exceeds available resource time; ","")&amp;IF(L104="Reschedule Required","Status is marked Reschedule Required",""))</f>
        <v/>
      </c>
      <c r="U104" s="13">
        <f>IF(OR(B104="",NOT(ISNUMBER(E104))),"",IFERROR(E104+(ROW()-8)/100000,""))</f>
        <v/>
      </c>
    </row>
    <row r="105" ht="25" customHeight="1">
      <c r="A105" s="13">
        <f>IF(B105="","","MPS-"&amp;TEXT(ROW()-8,"000"))</f>
        <v/>
      </c>
      <c r="B105" s="14" t="n"/>
      <c r="C105" s="14" t="n"/>
      <c r="D105" s="14" t="n"/>
      <c r="E105" s="15" t="n"/>
      <c r="F105" s="15" t="n"/>
      <c r="G105" s="16" t="n"/>
      <c r="H105" s="16" t="n"/>
      <c r="I105" s="16" t="n"/>
      <c r="J105" s="16" t="n"/>
      <c r="K105" s="16" t="n"/>
      <c r="L105" s="14" t="n"/>
      <c r="M105" s="13">
        <f>IF(OR(B105="",NOT(ISNUMBER(E105)),NOT(ISNUMBER(F105)),NOT(ISNUMBER($B$2)),NOT(ISNUMBER($E$2))),"",IF($E$2&lt;$B$2,"",IF(E105&gt;F105,"Reschedule required: action after required date",IF(OR(E105&lt;$B$2,E105&gt;$E$2),"Reschedule required: action outside reporting period","Date sequence is acceptable"))))</f>
        <v/>
      </c>
      <c r="N105" s="13">
        <f>IF(OR(B105="",NOT(ISNUMBER(G105)),NOT(ISNUMBER(H105))),"",IF(H105&lt;=G105,"Within available resource time","Reschedule required"))</f>
        <v/>
      </c>
      <c r="O105" s="13">
        <f>IF(B105="","",IF(AND(I105="",K105=""),"",IF(OR(AND(I105&lt;&gt;"",NOT(ISNUMBER(I105))),AND(K105&lt;&gt;"",NOT(ISNUMBER(K105)))),"",IF(OR(AND(I105&lt;&gt;"",NOT(ISNUMBER(H105))),AND(K105&lt;&gt;"",NOT(ISNUMBER(J105)))),"Actual entry needs a planned value",IF(AND(OR(I105="",I105=H105),OR(K105="",K105=J105)),"Actual entries match plan","Actual entries differ from plan")))))</f>
        <v/>
      </c>
      <c r="P105" s="13">
        <f>IF(B105="","",IF(L105="","Select a status",IF(OR(AND(I105&lt;&gt;"",NOT(ISNUMBER(I105))),AND(K105&lt;&gt;"",NOT(ISNUMBER(K105)))),"",IF(AND(OR(I105&lt;&gt;"",K105&lt;&gt;""),L105&lt;&gt;"Actual Recorded"),"Update status to Actual Recorded",IF(AND(L105="Actual Recorded",I105="",K105=""),"Actual status needs an actual entry",IF(L105="Reschedule Required","Rescheduling status selected","Status entry accepted"))))))</f>
        <v/>
      </c>
      <c r="Q105" s="17">
        <f>IF(OR(B105="",NOT(ISNUMBER(H105)),NOT(ISNUMBER(I105))),"",IFERROR(I105-H105,""))</f>
        <v/>
      </c>
      <c r="R105" s="17">
        <f>IF(OR(B105="",NOT(ISNUMBER(J105)),NOT(ISNUMBER(K105))),"",IFERROR(K105-J105,""))</f>
        <v/>
      </c>
      <c r="S105" s="13">
        <f>IF(B105="","",IF(OR(M105="Reschedule required: action after required date",M105="Reschedule required: action outside reporting period",N105="Reschedule required",L105="Reschedule Required"),"Open",""))</f>
        <v/>
      </c>
      <c r="T105" s="13">
        <f>IF(OR(B105="",S105&lt;&gt;"Open"),"",IF(M105="Reschedule required: action after required date","Planned action date is after required date; ","")&amp;IF(M105="Reschedule required: action outside reporting period","Planned action date is outside reporting period; ","")&amp;IF(N105="Reschedule required","Planned run time exceeds available resource time; ","")&amp;IF(L105="Reschedule Required","Status is marked Reschedule Required",""))</f>
        <v/>
      </c>
      <c r="U105" s="13">
        <f>IF(OR(B105="",NOT(ISNUMBER(E105))),"",IFERROR(E105+(ROW()-8)/100000,""))</f>
        <v/>
      </c>
    </row>
    <row r="106" ht="25" customHeight="1">
      <c r="A106" s="13">
        <f>IF(B106="","","MPS-"&amp;TEXT(ROW()-8,"000"))</f>
        <v/>
      </c>
      <c r="B106" s="14" t="n"/>
      <c r="C106" s="14" t="n"/>
      <c r="D106" s="14" t="n"/>
      <c r="E106" s="15" t="n"/>
      <c r="F106" s="15" t="n"/>
      <c r="G106" s="16" t="n"/>
      <c r="H106" s="16" t="n"/>
      <c r="I106" s="16" t="n"/>
      <c r="J106" s="16" t="n"/>
      <c r="K106" s="16" t="n"/>
      <c r="L106" s="14" t="n"/>
      <c r="M106" s="13">
        <f>IF(OR(B106="",NOT(ISNUMBER(E106)),NOT(ISNUMBER(F106)),NOT(ISNUMBER($B$2)),NOT(ISNUMBER($E$2))),"",IF($E$2&lt;$B$2,"",IF(E106&gt;F106,"Reschedule required: action after required date",IF(OR(E106&lt;$B$2,E106&gt;$E$2),"Reschedule required: action outside reporting period","Date sequence is acceptable"))))</f>
        <v/>
      </c>
      <c r="N106" s="13">
        <f>IF(OR(B106="",NOT(ISNUMBER(G106)),NOT(ISNUMBER(H106))),"",IF(H106&lt;=G106,"Within available resource time","Reschedule required"))</f>
        <v/>
      </c>
      <c r="O106" s="13">
        <f>IF(B106="","",IF(AND(I106="",K106=""),"",IF(OR(AND(I106&lt;&gt;"",NOT(ISNUMBER(I106))),AND(K106&lt;&gt;"",NOT(ISNUMBER(K106)))),"",IF(OR(AND(I106&lt;&gt;"",NOT(ISNUMBER(H106))),AND(K106&lt;&gt;"",NOT(ISNUMBER(J106)))),"Actual entry needs a planned value",IF(AND(OR(I106="",I106=H106),OR(K106="",K106=J106)),"Actual entries match plan","Actual entries differ from plan")))))</f>
        <v/>
      </c>
      <c r="P106" s="13">
        <f>IF(B106="","",IF(L106="","Select a status",IF(OR(AND(I106&lt;&gt;"",NOT(ISNUMBER(I106))),AND(K106&lt;&gt;"",NOT(ISNUMBER(K106)))),"",IF(AND(OR(I106&lt;&gt;"",K106&lt;&gt;""),L106&lt;&gt;"Actual Recorded"),"Update status to Actual Recorded",IF(AND(L106="Actual Recorded",I106="",K106=""),"Actual status needs an actual entry",IF(L106="Reschedule Required","Rescheduling status selected","Status entry accepted"))))))</f>
        <v/>
      </c>
      <c r="Q106" s="17">
        <f>IF(OR(B106="",NOT(ISNUMBER(H106)),NOT(ISNUMBER(I106))),"",IFERROR(I106-H106,""))</f>
        <v/>
      </c>
      <c r="R106" s="17">
        <f>IF(OR(B106="",NOT(ISNUMBER(J106)),NOT(ISNUMBER(K106))),"",IFERROR(K106-J106,""))</f>
        <v/>
      </c>
      <c r="S106" s="13">
        <f>IF(B106="","",IF(OR(M106="Reschedule required: action after required date",M106="Reschedule required: action outside reporting period",N106="Reschedule required",L106="Reschedule Required"),"Open",""))</f>
        <v/>
      </c>
      <c r="T106" s="13">
        <f>IF(OR(B106="",S106&lt;&gt;"Open"),"",IF(M106="Reschedule required: action after required date","Planned action date is after required date; ","")&amp;IF(M106="Reschedule required: action outside reporting period","Planned action date is outside reporting period; ","")&amp;IF(N106="Reschedule required","Planned run time exceeds available resource time; ","")&amp;IF(L106="Reschedule Required","Status is marked Reschedule Required",""))</f>
        <v/>
      </c>
      <c r="U106" s="13">
        <f>IF(OR(B106="",NOT(ISNUMBER(E106))),"",IFERROR(E106+(ROW()-8)/100000,""))</f>
        <v/>
      </c>
    </row>
    <row r="107" ht="25" customHeight="1">
      <c r="A107" s="13">
        <f>IF(B107="","","MPS-"&amp;TEXT(ROW()-8,"000"))</f>
        <v/>
      </c>
      <c r="B107" s="14" t="n"/>
      <c r="C107" s="14" t="n"/>
      <c r="D107" s="14" t="n"/>
      <c r="E107" s="15" t="n"/>
      <c r="F107" s="15" t="n"/>
      <c r="G107" s="16" t="n"/>
      <c r="H107" s="16" t="n"/>
      <c r="I107" s="16" t="n"/>
      <c r="J107" s="16" t="n"/>
      <c r="K107" s="16" t="n"/>
      <c r="L107" s="14" t="n"/>
      <c r="M107" s="13">
        <f>IF(OR(B107="",NOT(ISNUMBER(E107)),NOT(ISNUMBER(F107)),NOT(ISNUMBER($B$2)),NOT(ISNUMBER($E$2))),"",IF($E$2&lt;$B$2,"",IF(E107&gt;F107,"Reschedule required: action after required date",IF(OR(E107&lt;$B$2,E107&gt;$E$2),"Reschedule required: action outside reporting period","Date sequence is acceptable"))))</f>
        <v/>
      </c>
      <c r="N107" s="13">
        <f>IF(OR(B107="",NOT(ISNUMBER(G107)),NOT(ISNUMBER(H107))),"",IF(H107&lt;=G107,"Within available resource time","Reschedule required"))</f>
        <v/>
      </c>
      <c r="O107" s="13">
        <f>IF(B107="","",IF(AND(I107="",K107=""),"",IF(OR(AND(I107&lt;&gt;"",NOT(ISNUMBER(I107))),AND(K107&lt;&gt;"",NOT(ISNUMBER(K107)))),"",IF(OR(AND(I107&lt;&gt;"",NOT(ISNUMBER(H107))),AND(K107&lt;&gt;"",NOT(ISNUMBER(J107)))),"Actual entry needs a planned value",IF(AND(OR(I107="",I107=H107),OR(K107="",K107=J107)),"Actual entries match plan","Actual entries differ from plan")))))</f>
        <v/>
      </c>
      <c r="P107" s="13">
        <f>IF(B107="","",IF(L107="","Select a status",IF(OR(AND(I107&lt;&gt;"",NOT(ISNUMBER(I107))),AND(K107&lt;&gt;"",NOT(ISNUMBER(K107)))),"",IF(AND(OR(I107&lt;&gt;"",K107&lt;&gt;""),L107&lt;&gt;"Actual Recorded"),"Update status to Actual Recorded",IF(AND(L107="Actual Recorded",I107="",K107=""),"Actual status needs an actual entry",IF(L107="Reschedule Required","Rescheduling status selected","Status entry accepted"))))))</f>
        <v/>
      </c>
      <c r="Q107" s="17">
        <f>IF(OR(B107="",NOT(ISNUMBER(H107)),NOT(ISNUMBER(I107))),"",IFERROR(I107-H107,""))</f>
        <v/>
      </c>
      <c r="R107" s="17">
        <f>IF(OR(B107="",NOT(ISNUMBER(J107)),NOT(ISNUMBER(K107))),"",IFERROR(K107-J107,""))</f>
        <v/>
      </c>
      <c r="S107" s="13">
        <f>IF(B107="","",IF(OR(M107="Reschedule required: action after required date",M107="Reschedule required: action outside reporting period",N107="Reschedule required",L107="Reschedule Required"),"Open",""))</f>
        <v/>
      </c>
      <c r="T107" s="13">
        <f>IF(OR(B107="",S107&lt;&gt;"Open"),"",IF(M107="Reschedule required: action after required date","Planned action date is after required date; ","")&amp;IF(M107="Reschedule required: action outside reporting period","Planned action date is outside reporting period; ","")&amp;IF(N107="Reschedule required","Planned run time exceeds available resource time; ","")&amp;IF(L107="Reschedule Required","Status is marked Reschedule Required",""))</f>
        <v/>
      </c>
      <c r="U107" s="13">
        <f>IF(OR(B107="",NOT(ISNUMBER(E107))),"",IFERROR(E107+(ROW()-8)/100000,""))</f>
        <v/>
      </c>
    </row>
    <row r="108" ht="25" customHeight="1">
      <c r="A108" s="13">
        <f>IF(B108="","","MPS-"&amp;TEXT(ROW()-8,"000"))</f>
        <v/>
      </c>
      <c r="B108" s="14" t="n"/>
      <c r="C108" s="14" t="n"/>
      <c r="D108" s="14" t="n"/>
      <c r="E108" s="15" t="n"/>
      <c r="F108" s="15" t="n"/>
      <c r="G108" s="16" t="n"/>
      <c r="H108" s="16" t="n"/>
      <c r="I108" s="16" t="n"/>
      <c r="J108" s="16" t="n"/>
      <c r="K108" s="16" t="n"/>
      <c r="L108" s="14" t="n"/>
      <c r="M108" s="13">
        <f>IF(OR(B108="",NOT(ISNUMBER(E108)),NOT(ISNUMBER(F108)),NOT(ISNUMBER($B$2)),NOT(ISNUMBER($E$2))),"",IF($E$2&lt;$B$2,"",IF(E108&gt;F108,"Reschedule required: action after required date",IF(OR(E108&lt;$B$2,E108&gt;$E$2),"Reschedule required: action outside reporting period","Date sequence is acceptable"))))</f>
        <v/>
      </c>
      <c r="N108" s="13">
        <f>IF(OR(B108="",NOT(ISNUMBER(G108)),NOT(ISNUMBER(H108))),"",IF(H108&lt;=G108,"Within available resource time","Reschedule required"))</f>
        <v/>
      </c>
      <c r="O108" s="13">
        <f>IF(B108="","",IF(AND(I108="",K108=""),"",IF(OR(AND(I108&lt;&gt;"",NOT(ISNUMBER(I108))),AND(K108&lt;&gt;"",NOT(ISNUMBER(K108)))),"",IF(OR(AND(I108&lt;&gt;"",NOT(ISNUMBER(H108))),AND(K108&lt;&gt;"",NOT(ISNUMBER(J108)))),"Actual entry needs a planned value",IF(AND(OR(I108="",I108=H108),OR(K108="",K108=J108)),"Actual entries match plan","Actual entries differ from plan")))))</f>
        <v/>
      </c>
      <c r="P108" s="13">
        <f>IF(B108="","",IF(L108="","Select a status",IF(OR(AND(I108&lt;&gt;"",NOT(ISNUMBER(I108))),AND(K108&lt;&gt;"",NOT(ISNUMBER(K108)))),"",IF(AND(OR(I108&lt;&gt;"",K108&lt;&gt;""),L108&lt;&gt;"Actual Recorded"),"Update status to Actual Recorded",IF(AND(L108="Actual Recorded",I108="",K108=""),"Actual status needs an actual entry",IF(L108="Reschedule Required","Rescheduling status selected","Status entry accepted"))))))</f>
        <v/>
      </c>
      <c r="Q108" s="17">
        <f>IF(OR(B108="",NOT(ISNUMBER(H108)),NOT(ISNUMBER(I108))),"",IFERROR(I108-H108,""))</f>
        <v/>
      </c>
      <c r="R108" s="17">
        <f>IF(OR(B108="",NOT(ISNUMBER(J108)),NOT(ISNUMBER(K108))),"",IFERROR(K108-J108,""))</f>
        <v/>
      </c>
      <c r="S108" s="13">
        <f>IF(B108="","",IF(OR(M108="Reschedule required: action after required date",M108="Reschedule required: action outside reporting period",N108="Reschedule required",L108="Reschedule Required"),"Open",""))</f>
        <v/>
      </c>
      <c r="T108" s="13">
        <f>IF(OR(B108="",S108&lt;&gt;"Open"),"",IF(M108="Reschedule required: action after required date","Planned action date is after required date; ","")&amp;IF(M108="Reschedule required: action outside reporting period","Planned action date is outside reporting period; ","")&amp;IF(N108="Reschedule required","Planned run time exceeds available resource time; ","")&amp;IF(L108="Reschedule Required","Status is marked Reschedule Required",""))</f>
        <v/>
      </c>
      <c r="U108" s="13">
        <f>IF(OR(B108="",NOT(ISNUMBER(E108))),"",IFERROR(E108+(ROW()-8)/100000,""))</f>
        <v/>
      </c>
    </row>
  </sheetData>
  <autoFilter ref="A8:U108"/>
  <mergeCells count="1">
    <mergeCell ref="A1:U1"/>
  </mergeCells>
  <conditionalFormatting sqref="M9:M108">
    <cfRule type="expression" priority="1" dxfId="0">
      <formula>LEFT($M9,20)="Reschedule required"</formula>
    </cfRule>
  </conditionalFormatting>
  <conditionalFormatting sqref="N9:N108">
    <cfRule type="expression" priority="2" dxfId="0">
      <formula>LEFT($N9,20)="Reschedule required"</formula>
    </cfRule>
  </conditionalFormatting>
  <conditionalFormatting sqref="O9:O108">
    <cfRule type="expression" priority="3" dxfId="1">
      <formula>OR($O9="Actual entries differ from plan",$O9="Actual entry needs a planned value")</formula>
    </cfRule>
  </conditionalFormatting>
  <conditionalFormatting sqref="P9:P108">
    <cfRule type="expression" priority="4" dxfId="1">
      <formula>OR($P9="Update status to Actual Recorded",$P9="Actual status needs an actual entry")</formula>
    </cfRule>
  </conditionalFormatting>
  <conditionalFormatting sqref="S9:T108">
    <cfRule type="expression" priority="5" dxfId="0">
      <formula>$S9="Open"</formula>
    </cfRule>
  </conditionalFormatting>
  <conditionalFormatting sqref="Q9:Q108">
    <cfRule type="expression" priority="6" dxfId="1">
      <formula>AND($Q9&lt;&gt;"",$Q9&lt;&gt;0)</formula>
    </cfRule>
  </conditionalFormatting>
  <conditionalFormatting sqref="R9:R108">
    <cfRule type="expression" priority="7" dxfId="1">
      <formula>AND($R9&lt;&gt;"",$R9&lt;&gt;0)</formula>
    </cfRule>
  </conditionalFormatting>
  <dataValidations count="11">
    <dataValidation sqref="B9:B108" showErrorMessage="1" showInputMessage="1" allowBlank="1" errorTitle="Enter an Identifier" error="Enter an identifier or leave the cell blank." type="custom" errorStyle="stop">
      <formula1>=OR(B9="",ISTEXT(B9),ISNUMBER(B9))</formula1>
    </dataValidation>
    <dataValidation sqref="E9:E108" showErrorMessage="1" showInputMessage="1" allowBlank="1" errorTitle="Enter a Date" error="Enter a valid Excel date or leave the cell blank." type="custom" errorStyle="stop">
      <formula1>=OR(E9="",ISNUMBER(E9))</formula1>
    </dataValidation>
    <dataValidation sqref="F9:F108" showErrorMessage="1" showInputMessage="1" allowBlank="1" errorTitle="Enter a Date" error="Enter a valid Excel date or leave the cell blank." type="custom" errorStyle="stop">
      <formula1>=OR(F9="",ISNUMBER(F9))</formula1>
    </dataValidation>
    <dataValidation sqref="G9:G108" showErrorMessage="1" showInputMessage="1" allowBlank="1" errorTitle="Enter a Number" error="Enter a numeric value or leave the cell blank." type="custom" errorStyle="stop">
      <formula1>=OR(G9="",ISNUMBER(G9))</formula1>
    </dataValidation>
    <dataValidation sqref="H9:H108" showErrorMessage="1" showInputMessage="1" allowBlank="1" errorTitle="Enter a Number" error="Enter a numeric value or leave the cell blank." type="custom" errorStyle="stop">
      <formula1>=OR(H9="",ISNUMBER(H9))</formula1>
    </dataValidation>
    <dataValidation sqref="I9:I108" showErrorMessage="1" showInputMessage="1" allowBlank="1" errorTitle="Enter a Number" error="Enter a numeric value or leave the cell blank." type="custom" errorStyle="stop">
      <formula1>=OR(I9="",ISNUMBER(I9))</formula1>
    </dataValidation>
    <dataValidation sqref="J9:J108" showErrorMessage="1" showInputMessage="1" allowBlank="1" errorTitle="Enter a Number" error="Enter a numeric value or leave the cell blank." type="custom" errorStyle="stop">
      <formula1>=OR(J9="",ISNUMBER(J9))</formula1>
    </dataValidation>
    <dataValidation sqref="K9:K108" showErrorMessage="1" showInputMessage="1" allowBlank="1" errorTitle="Enter a Number" error="Enter a numeric value or leave the cell blank." type="custom" errorStyle="stop">
      <formula1>=OR(K9="",ISNUMBER(K9))</formula1>
    </dataValidation>
    <dataValidation sqref="B2" showErrorMessage="1" showInputMessage="1" allowBlank="1" errorTitle="Enter a Date" error="Enter a valid Excel date or leave the cell blank." type="custom" errorStyle="stop">
      <formula1>=OR(B2="",ISNUMBER(B2))</formula1>
    </dataValidation>
    <dataValidation sqref="E2" showErrorMessage="1" showInputMessage="1" allowBlank="1" errorTitle="Enter a Date" error="Enter a valid Excel date on or after the start date." type="custom" errorStyle="stop">
      <formula1>=OR(E2="",AND(ISNUMBER(E2),OR(B2="",E2&gt;=B2)))</formula1>
    </dataValidation>
    <dataValidation sqref="L9:L108" showErrorMessage="1" showInputMessage="1" allowBlank="1" errorTitle="Select a Status" error="Choose a status from the provided list." type="list" errorStyle="stop">
      <formula1>"Draft,Planned,Ready for Review,Actual Recorded,Reschedule Required"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F108"/>
  <sheetViews>
    <sheetView zoomScale="90" workbookViewId="0">
      <pane xSplit="1" ySplit="8" topLeftCell="B9" activePane="bottomRight" state="frozen"/>
      <selection pane="topRight" activeCell="A1" sqref="A1"/>
      <selection pane="bottomLeft" activeCell="A1" sqref="A1"/>
      <selection pane="bottomRight" activeCell="A1" sqref="A1"/>
    </sheetView>
  </sheetViews>
  <sheetFormatPr baseColWidth="8" defaultRowHeight="15"/>
  <cols>
    <col hidden="1" width="13" customWidth="1" min="1" max="1"/>
    <col width="13" customWidth="1" min="2" max="2"/>
    <col width="14" customWidth="1" min="3" max="3"/>
    <col width="20" customWidth="1" min="4" max="4"/>
    <col width="19" customWidth="1" min="5" max="5"/>
    <col width="24" customWidth="1" min="6" max="6"/>
    <col width="14" customWidth="1" min="7" max="7"/>
    <col width="20" customWidth="1" min="8" max="8"/>
    <col width="20" customWidth="1" min="9" max="9"/>
    <col width="16" customWidth="1" min="10" max="10"/>
    <col width="15" customWidth="1" min="11" max="11"/>
    <col width="15" customWidth="1" min="12" max="12"/>
    <col width="14" customWidth="1" min="13" max="13"/>
    <col width="17" customWidth="1" min="14" max="14"/>
    <col width="18" customWidth="1" min="15" max="15"/>
    <col width="34" customWidth="1" min="16" max="16"/>
    <col width="27" customWidth="1" min="17" max="17"/>
    <col width="28" customWidth="1" min="18" max="18"/>
    <col width="28" customWidth="1" min="19" max="19"/>
    <col width="42" customWidth="1" min="20" max="20"/>
    <col width="3" customWidth="1" min="21" max="21"/>
    <col hidden="1" width="13" customWidth="1" min="22" max="22"/>
    <col width="13" customWidth="1" min="23" max="23"/>
    <col width="14" customWidth="1" min="24" max="24"/>
    <col width="20" customWidth="1" min="25" max="25"/>
    <col width="19" customWidth="1" min="26" max="26"/>
    <col width="24" customWidth="1" min="27" max="27"/>
    <col width="14" customWidth="1" min="28" max="28"/>
    <col width="42" customWidth="1" min="29" max="29"/>
    <col width="34" customWidth="1" min="30" max="30"/>
    <col width="27" customWidth="1" min="31" max="31"/>
    <col width="20" customWidth="1" min="32" max="32"/>
  </cols>
  <sheetData>
    <row r="1" ht="28" customHeight="1">
      <c r="A1" s="1" t="inlineStr">
        <is>
          <t>Dated Action Plan and Execution Register</t>
        </is>
      </c>
      <c r="B1" s="23" t="n"/>
      <c r="C1" s="23" t="n"/>
      <c r="D1" s="23" t="n"/>
      <c r="E1" s="23" t="n"/>
      <c r="F1" s="23" t="n"/>
      <c r="G1" s="23" t="n"/>
      <c r="H1" s="23" t="n"/>
      <c r="I1" s="23" t="n"/>
      <c r="J1" s="23" t="n"/>
      <c r="K1" s="23" t="n"/>
      <c r="L1" s="23" t="n"/>
      <c r="M1" s="23" t="n"/>
      <c r="N1" s="23" t="n"/>
      <c r="O1" s="23" t="n"/>
      <c r="P1" s="23" t="n"/>
      <c r="Q1" s="23" t="n"/>
      <c r="R1" s="23" t="n"/>
      <c r="S1" s="23" t="n"/>
      <c r="T1" s="23" t="n"/>
      <c r="U1" s="23" t="n"/>
      <c r="V1" s="23" t="n"/>
      <c r="W1" s="23" t="n"/>
      <c r="X1" s="23" t="n"/>
      <c r="Y1" s="23" t="n"/>
      <c r="Z1" s="23" t="n"/>
      <c r="AA1" s="23" t="n"/>
      <c r="AB1" s="23" t="n"/>
      <c r="AC1" s="23" t="n"/>
      <c r="AD1" s="23" t="n"/>
      <c r="AE1" s="23" t="n"/>
      <c r="AF1" s="24" t="n"/>
    </row>
    <row r="2" ht="30" customHeight="1">
      <c r="A2" s="2" t="inlineStr">
        <is>
          <t>This dated action plan and execution register sorts schedule lines with planned action dates. It highlights exceptions requiring rescheduling without creating a work-order or resource-loaded production schedule.</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row>
    <row r="3" ht="24" customHeight="1">
      <c r="A3" s="2" t="inlineStr">
        <is>
          <t>Schedule lines shown from MPS Plan examples are fictional planning demonstrations only and are not factory history or actual performance.</t>
        </is>
      </c>
      <c r="B3" s="2" t="n"/>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row>
    <row r="4" ht="23" customHeight="1">
      <c r="W4" s="8" t="inlineStr">
        <is>
          <t>Open Exception List — Exceptions Requiring Rescheduling</t>
        </is>
      </c>
      <c r="X4" s="8" t="n"/>
      <c r="Y4" s="8" t="n"/>
      <c r="Z4" s="8" t="n"/>
      <c r="AA4" s="8" t="n"/>
      <c r="AB4" s="8" t="n"/>
      <c r="AC4" s="8" t="n"/>
      <c r="AD4" s="8" t="n"/>
      <c r="AE4" s="8" t="n"/>
      <c r="AF4" s="8" t="n"/>
    </row>
    <row r="8" ht="36" customHeight="1">
      <c r="A8" s="3" t="inlineStr">
        <is>
          <t>Date Sort Key Helper</t>
        </is>
      </c>
      <c r="B8" s="3" t="inlineStr">
        <is>
          <t>MPS Line ID</t>
        </is>
      </c>
      <c r="C8" s="3" t="inlineStr">
        <is>
          <t>Action Date</t>
        </is>
      </c>
      <c r="D8" s="3" t="inlineStr">
        <is>
          <t>Finished Products Identifier</t>
        </is>
      </c>
      <c r="E8" s="3" t="inlineStr">
        <is>
          <t>Work Order or Run ID</t>
        </is>
      </c>
      <c r="F8" s="3" t="inlineStr">
        <is>
          <t>Owner or Responsible Role</t>
        </is>
      </c>
      <c r="G8" s="3" t="inlineStr">
        <is>
          <t>Required Date</t>
        </is>
      </c>
      <c r="H8" s="3" t="inlineStr">
        <is>
          <t>Status</t>
        </is>
      </c>
      <c r="I8" s="3" t="inlineStr">
        <is>
          <t>Available Resources Time (hours)</t>
        </is>
      </c>
      <c r="J8" s="3" t="inlineStr">
        <is>
          <t>Planned Run Time (hours)</t>
        </is>
      </c>
      <c r="K8" s="3" t="inlineStr">
        <is>
          <t>Actual Run Time (hours)</t>
        </is>
      </c>
      <c r="L8" s="3" t="inlineStr">
        <is>
          <t>Planned Quantity (units)</t>
        </is>
      </c>
      <c r="M8" s="3" t="inlineStr">
        <is>
          <t>Actual Quantity (units)</t>
        </is>
      </c>
      <c r="N8" s="3" t="inlineStr">
        <is>
          <t>Run Time Variance (hours)</t>
        </is>
      </c>
      <c r="O8" s="3" t="inlineStr">
        <is>
          <t>Quantity Variance (units)</t>
        </is>
      </c>
      <c r="P8" s="3" t="inlineStr">
        <is>
          <t>Date Sequencing and Due-Date Check</t>
        </is>
      </c>
      <c r="Q8" s="3" t="inlineStr">
        <is>
          <t>Capacity or Due-Date Check</t>
        </is>
      </c>
      <c r="R8" s="3" t="inlineStr">
        <is>
          <t>Planned-versus-Actual Check</t>
        </is>
      </c>
      <c r="S8" s="3" t="inlineStr">
        <is>
          <t>Status Progression Check</t>
        </is>
      </c>
      <c r="T8" s="3" t="inlineStr">
        <is>
          <t>Action or Exception Note</t>
        </is>
      </c>
      <c r="V8" s="3" t="inlineStr">
        <is>
          <t>Source Row Helper</t>
        </is>
      </c>
      <c r="W8" s="3" t="inlineStr">
        <is>
          <t>Action Date</t>
        </is>
      </c>
      <c r="X8" s="3" t="inlineStr">
        <is>
          <t>Finished Products Identifier</t>
        </is>
      </c>
      <c r="Y8" s="3" t="inlineStr">
        <is>
          <t>Work Order or Run ID</t>
        </is>
      </c>
      <c r="Z8" s="3" t="inlineStr">
        <is>
          <t>Owner or Responsible Role</t>
        </is>
      </c>
      <c r="AA8" s="3" t="inlineStr">
        <is>
          <t>Required Date</t>
        </is>
      </c>
      <c r="AB8" s="3" t="inlineStr">
        <is>
          <t>Exception Detail</t>
        </is>
      </c>
      <c r="AC8" s="3" t="inlineStr">
        <is>
          <t>Date Sequencing and Due-Date Check</t>
        </is>
      </c>
      <c r="AD8" s="3" t="inlineStr">
        <is>
          <t>Capacity or Due-Date Check</t>
        </is>
      </c>
      <c r="AE8" s="3" t="inlineStr">
        <is>
          <t>Status</t>
        </is>
      </c>
      <c r="AF8" s="3" t="n"/>
    </row>
    <row r="9" ht="25" customHeight="1">
      <c r="A9" s="13">
        <f>IFERROR(SMALL('MPS Plan'!$U$9:$U$108,ROWS($A$9:A9)),"")</f>
        <v/>
      </c>
      <c r="B9" s="10">
        <f>IF($A9="","",IFERROR(INDEX('MPS Plan'!$A$9:$A$108,MATCH($A9,'MPS Plan'!$U$9:$U$108,0)),""))</f>
        <v/>
      </c>
      <c r="C9" s="9">
        <f>IF($A9="","",IFERROR(INDEX('MPS Plan'!$E$9:$E$108,MATCH($A9,'MPS Plan'!$U$9:$U$108,0)),""))</f>
        <v/>
      </c>
      <c r="D9" s="10">
        <f>IF($A9="","",IFERROR(INDEX('MPS Plan'!$B$9:$B$108,MATCH($A9,'MPS Plan'!$U$9:$U$108,0)),""))</f>
        <v/>
      </c>
      <c r="E9" s="10">
        <f>IF($A9="","",IFERROR(INDEX('MPS Plan'!$C$9:$C$108,MATCH($A9,'MPS Plan'!$U$9:$U$108,0)),""))</f>
        <v/>
      </c>
      <c r="F9" s="10">
        <f>IF($A9="","",IFERROR(INDEX('MPS Plan'!$D$9:$D$108,MATCH($A9,'MPS Plan'!$U$9:$U$108,0)),""))</f>
        <v/>
      </c>
      <c r="G9" s="9">
        <f>IF($A9="","",IFERROR(INDEX('MPS Plan'!$F$9:$F$108,MATCH($A9,'MPS Plan'!$U$9:$U$108,0)),""))</f>
        <v/>
      </c>
      <c r="H9" s="10">
        <f>IF($A9="","",IFERROR(INDEX('MPS Plan'!$L$9:$L$108,MATCH($A9,'MPS Plan'!$U$9:$U$108,0)),""))</f>
        <v/>
      </c>
      <c r="I9" s="18">
        <f>IF($A9="","",IFERROR(INDEX('MPS Plan'!$G$9:$G$108,MATCH($A9,'MPS Plan'!$U$9:$U$108,0)),""))</f>
        <v/>
      </c>
      <c r="J9" s="18">
        <f>IF($A9="","",IFERROR(INDEX('MPS Plan'!$H$9:$H$108,MATCH($A9,'MPS Plan'!$U$9:$U$108,0)),""))</f>
        <v/>
      </c>
      <c r="K9" s="18">
        <f>IF($A9="","",IFERROR(INDEX('MPS Plan'!$I$9:$I$108,MATCH($A9,'MPS Plan'!$U$9:$U$108,0)),""))</f>
        <v/>
      </c>
      <c r="L9" s="18">
        <f>IF($A9="","",IFERROR(INDEX('MPS Plan'!$J$9:$J$108,MATCH($A9,'MPS Plan'!$U$9:$U$108,0)),""))</f>
        <v/>
      </c>
      <c r="M9" s="18">
        <f>IF($A9="","",IFERROR(INDEX('MPS Plan'!$K$9:$K$108,MATCH($A9,'MPS Plan'!$U$9:$U$108,0)),""))</f>
        <v/>
      </c>
      <c r="N9" s="18">
        <f>IF($A9="","",IFERROR(INDEX('MPS Plan'!$Q$9:$Q$108,MATCH($A9,'MPS Plan'!$U$9:$U$108,0)),""))</f>
        <v/>
      </c>
      <c r="O9" s="18">
        <f>IF($A9="","",IFERROR(INDEX('MPS Plan'!$R$9:$R$108,MATCH($A9,'MPS Plan'!$U$9:$U$108,0)),""))</f>
        <v/>
      </c>
      <c r="P9" s="10">
        <f>IF($A9="","",IFERROR(INDEX('MPS Plan'!$M$9:$M$108,MATCH($A9,'MPS Plan'!$U$9:$U$108,0)),""))</f>
        <v/>
      </c>
      <c r="Q9" s="10">
        <f>IF($A9="","",IFERROR(INDEX('MPS Plan'!$N$9:$N$108,MATCH($A9,'MPS Plan'!$U$9:$U$108,0)),""))</f>
        <v/>
      </c>
      <c r="R9" s="10">
        <f>IF($A9="","",IFERROR(INDEX('MPS Plan'!$O$9:$O$108,MATCH($A9,'MPS Plan'!$U$9:$U$108,0)),""))</f>
        <v/>
      </c>
      <c r="S9" s="10">
        <f>IF($A9="","",IFERROR(INDEX('MPS Plan'!$P$9:$P$108,MATCH($A9,'MPS Plan'!$U$9:$U$108,0)),""))</f>
        <v/>
      </c>
      <c r="T9" s="10">
        <f>IF($A9="","",IFERROR(IF(INDEX('MPS Plan'!$S$9:$S$108,MATCH($A9,'MPS Plan'!$U$9:$U$108,0))="Open",INDEX('MPS Plan'!$T$9:$T$108,MATCH($A9,'MPS Plan'!$U$9:$U$108,0)),"No open rescheduling exception identified"),""))</f>
        <v/>
      </c>
      <c r="V9" s="13">
        <f>IFERROR(AGGREGATE(15,6,ROW('MPS Plan'!$A$9:$A$108)/('MPS Plan'!$S$9:$S$108="Open"),ROWS($V$9:V9)),"")</f>
        <v/>
      </c>
      <c r="W9" s="10">
        <f>IF($V9="","",$V9)</f>
        <v/>
      </c>
      <c r="X9" s="9">
        <f>IF($V9="","",IFERROR(INDEX('MPS Plan'!$E$9:$E$108,$V9-8),""))</f>
        <v/>
      </c>
      <c r="Y9" s="10">
        <f>IF($V9="","",IFERROR(INDEX('MPS Plan'!$B$9:$B$108,$V9-8),""))</f>
        <v/>
      </c>
      <c r="Z9" s="10">
        <f>IF($V9="","",IFERROR(INDEX('MPS Plan'!$C$9:$C$108,$V9-8),""))</f>
        <v/>
      </c>
      <c r="AA9" s="10">
        <f>IF($V9="","",IFERROR(INDEX('MPS Plan'!$D$9:$D$108,$V9-8),""))</f>
        <v/>
      </c>
      <c r="AB9" s="9">
        <f>IF($V9="","",IFERROR(INDEX('MPS Plan'!$F$9:$F$108,$V9-8),""))</f>
        <v/>
      </c>
      <c r="AC9" s="10">
        <f>IF($V9="","",IFERROR(INDEX('MPS Plan'!$T$9:$T$108,$V9-8),""))</f>
        <v/>
      </c>
      <c r="AD9" s="10">
        <f>IF($V9="","",IFERROR(INDEX('MPS Plan'!$M$9:$M$108,$V9-8),""))</f>
        <v/>
      </c>
      <c r="AE9" s="10">
        <f>IF($V9="","",IFERROR(INDEX('MPS Plan'!$N$9:$N$108,$V9-8),""))</f>
        <v/>
      </c>
      <c r="AF9" s="10">
        <f>IF($V9="","",IFERROR(INDEX('MPS Plan'!$L$9:$L$108,$V9-8),""))</f>
        <v/>
      </c>
    </row>
    <row r="10" ht="25" customHeight="1">
      <c r="A10" s="13">
        <f>IFERROR(SMALL('MPS Plan'!$U$9:$U$108,ROWS($A$9:A10)),"")</f>
        <v/>
      </c>
      <c r="B10" s="10">
        <f>IF($A10="","",IFERROR(INDEX('MPS Plan'!$A$9:$A$108,MATCH($A10,'MPS Plan'!$U$9:$U$108,0)),""))</f>
        <v/>
      </c>
      <c r="C10" s="9">
        <f>IF($A10="","",IFERROR(INDEX('MPS Plan'!$E$9:$E$108,MATCH($A10,'MPS Plan'!$U$9:$U$108,0)),""))</f>
        <v/>
      </c>
      <c r="D10" s="10">
        <f>IF($A10="","",IFERROR(INDEX('MPS Plan'!$B$9:$B$108,MATCH($A10,'MPS Plan'!$U$9:$U$108,0)),""))</f>
        <v/>
      </c>
      <c r="E10" s="10">
        <f>IF($A10="","",IFERROR(INDEX('MPS Plan'!$C$9:$C$108,MATCH($A10,'MPS Plan'!$U$9:$U$108,0)),""))</f>
        <v/>
      </c>
      <c r="F10" s="10">
        <f>IF($A10="","",IFERROR(INDEX('MPS Plan'!$D$9:$D$108,MATCH($A10,'MPS Plan'!$U$9:$U$108,0)),""))</f>
        <v/>
      </c>
      <c r="G10" s="9">
        <f>IF($A10="","",IFERROR(INDEX('MPS Plan'!$F$9:$F$108,MATCH($A10,'MPS Plan'!$U$9:$U$108,0)),""))</f>
        <v/>
      </c>
      <c r="H10" s="10">
        <f>IF($A10="","",IFERROR(INDEX('MPS Plan'!$L$9:$L$108,MATCH($A10,'MPS Plan'!$U$9:$U$108,0)),""))</f>
        <v/>
      </c>
      <c r="I10" s="18">
        <f>IF($A10="","",IFERROR(INDEX('MPS Plan'!$G$9:$G$108,MATCH($A10,'MPS Plan'!$U$9:$U$108,0)),""))</f>
        <v/>
      </c>
      <c r="J10" s="18">
        <f>IF($A10="","",IFERROR(INDEX('MPS Plan'!$H$9:$H$108,MATCH($A10,'MPS Plan'!$U$9:$U$108,0)),""))</f>
        <v/>
      </c>
      <c r="K10" s="18">
        <f>IF($A10="","",IFERROR(INDEX('MPS Plan'!$I$9:$I$108,MATCH($A10,'MPS Plan'!$U$9:$U$108,0)),""))</f>
        <v/>
      </c>
      <c r="L10" s="18">
        <f>IF($A10="","",IFERROR(INDEX('MPS Plan'!$J$9:$J$108,MATCH($A10,'MPS Plan'!$U$9:$U$108,0)),""))</f>
        <v/>
      </c>
      <c r="M10" s="18">
        <f>IF($A10="","",IFERROR(INDEX('MPS Plan'!$K$9:$K$108,MATCH($A10,'MPS Plan'!$U$9:$U$108,0)),""))</f>
        <v/>
      </c>
      <c r="N10" s="18">
        <f>IF($A10="","",IFERROR(INDEX('MPS Plan'!$Q$9:$Q$108,MATCH($A10,'MPS Plan'!$U$9:$U$108,0)),""))</f>
        <v/>
      </c>
      <c r="O10" s="18">
        <f>IF($A10="","",IFERROR(INDEX('MPS Plan'!$R$9:$R$108,MATCH($A10,'MPS Plan'!$U$9:$U$108,0)),""))</f>
        <v/>
      </c>
      <c r="P10" s="10">
        <f>IF($A10="","",IFERROR(INDEX('MPS Plan'!$M$9:$M$108,MATCH($A10,'MPS Plan'!$U$9:$U$108,0)),""))</f>
        <v/>
      </c>
      <c r="Q10" s="10">
        <f>IF($A10="","",IFERROR(INDEX('MPS Plan'!$N$9:$N$108,MATCH($A10,'MPS Plan'!$U$9:$U$108,0)),""))</f>
        <v/>
      </c>
      <c r="R10" s="10">
        <f>IF($A10="","",IFERROR(INDEX('MPS Plan'!$O$9:$O$108,MATCH($A10,'MPS Plan'!$U$9:$U$108,0)),""))</f>
        <v/>
      </c>
      <c r="S10" s="10">
        <f>IF($A10="","",IFERROR(INDEX('MPS Plan'!$P$9:$P$108,MATCH($A10,'MPS Plan'!$U$9:$U$108,0)),""))</f>
        <v/>
      </c>
      <c r="T10" s="10">
        <f>IF($A10="","",IFERROR(IF(INDEX('MPS Plan'!$S$9:$S$108,MATCH($A10,'MPS Plan'!$U$9:$U$108,0))="Open",INDEX('MPS Plan'!$T$9:$T$108,MATCH($A10,'MPS Plan'!$U$9:$U$108,0)),"No open rescheduling exception identified"),""))</f>
        <v/>
      </c>
      <c r="V10" s="13">
        <f>IFERROR(AGGREGATE(15,6,ROW('MPS Plan'!$A$9:$A$108)/('MPS Plan'!$S$9:$S$108="Open"),ROWS($V$9:V10)),"")</f>
        <v/>
      </c>
      <c r="W10" s="10">
        <f>IF($V10="","",$V10)</f>
        <v/>
      </c>
      <c r="X10" s="9">
        <f>IF($V10="","",IFERROR(INDEX('MPS Plan'!$E$9:$E$108,$V10-8),""))</f>
        <v/>
      </c>
      <c r="Y10" s="10">
        <f>IF($V10="","",IFERROR(INDEX('MPS Plan'!$B$9:$B$108,$V10-8),""))</f>
        <v/>
      </c>
      <c r="Z10" s="10">
        <f>IF($V10="","",IFERROR(INDEX('MPS Plan'!$C$9:$C$108,$V10-8),""))</f>
        <v/>
      </c>
      <c r="AA10" s="10">
        <f>IF($V10="","",IFERROR(INDEX('MPS Plan'!$D$9:$D$108,$V10-8),""))</f>
        <v/>
      </c>
      <c r="AB10" s="9">
        <f>IF($V10="","",IFERROR(INDEX('MPS Plan'!$F$9:$F$108,$V10-8),""))</f>
        <v/>
      </c>
      <c r="AC10" s="10">
        <f>IF($V10="","",IFERROR(INDEX('MPS Plan'!$T$9:$T$108,$V10-8),""))</f>
        <v/>
      </c>
      <c r="AD10" s="10">
        <f>IF($V10="","",IFERROR(INDEX('MPS Plan'!$M$9:$M$108,$V10-8),""))</f>
        <v/>
      </c>
      <c r="AE10" s="10">
        <f>IF($V10="","",IFERROR(INDEX('MPS Plan'!$N$9:$N$108,$V10-8),""))</f>
        <v/>
      </c>
      <c r="AF10" s="10">
        <f>IF($V10="","",IFERROR(INDEX('MPS Plan'!$L$9:$L$108,$V10-8),""))</f>
        <v/>
      </c>
    </row>
    <row r="11" ht="25" customHeight="1">
      <c r="A11" s="13">
        <f>IFERROR(SMALL('MPS Plan'!$U$9:$U$108,ROWS($A$9:A11)),"")</f>
        <v/>
      </c>
      <c r="B11" s="10">
        <f>IF($A11="","",IFERROR(INDEX('MPS Plan'!$A$9:$A$108,MATCH($A11,'MPS Plan'!$U$9:$U$108,0)),""))</f>
        <v/>
      </c>
      <c r="C11" s="9">
        <f>IF($A11="","",IFERROR(INDEX('MPS Plan'!$E$9:$E$108,MATCH($A11,'MPS Plan'!$U$9:$U$108,0)),""))</f>
        <v/>
      </c>
      <c r="D11" s="10">
        <f>IF($A11="","",IFERROR(INDEX('MPS Plan'!$B$9:$B$108,MATCH($A11,'MPS Plan'!$U$9:$U$108,0)),""))</f>
        <v/>
      </c>
      <c r="E11" s="10">
        <f>IF($A11="","",IFERROR(INDEX('MPS Plan'!$C$9:$C$108,MATCH($A11,'MPS Plan'!$U$9:$U$108,0)),""))</f>
        <v/>
      </c>
      <c r="F11" s="10">
        <f>IF($A11="","",IFERROR(INDEX('MPS Plan'!$D$9:$D$108,MATCH($A11,'MPS Plan'!$U$9:$U$108,0)),""))</f>
        <v/>
      </c>
      <c r="G11" s="9">
        <f>IF($A11="","",IFERROR(INDEX('MPS Plan'!$F$9:$F$108,MATCH($A11,'MPS Plan'!$U$9:$U$108,0)),""))</f>
        <v/>
      </c>
      <c r="H11" s="10">
        <f>IF($A11="","",IFERROR(INDEX('MPS Plan'!$L$9:$L$108,MATCH($A11,'MPS Plan'!$U$9:$U$108,0)),""))</f>
        <v/>
      </c>
      <c r="I11" s="18">
        <f>IF($A11="","",IFERROR(INDEX('MPS Plan'!$G$9:$G$108,MATCH($A11,'MPS Plan'!$U$9:$U$108,0)),""))</f>
        <v/>
      </c>
      <c r="J11" s="18">
        <f>IF($A11="","",IFERROR(INDEX('MPS Plan'!$H$9:$H$108,MATCH($A11,'MPS Plan'!$U$9:$U$108,0)),""))</f>
        <v/>
      </c>
      <c r="K11" s="18">
        <f>IF($A11="","",IFERROR(INDEX('MPS Plan'!$I$9:$I$108,MATCH($A11,'MPS Plan'!$U$9:$U$108,0)),""))</f>
        <v/>
      </c>
      <c r="L11" s="18">
        <f>IF($A11="","",IFERROR(INDEX('MPS Plan'!$J$9:$J$108,MATCH($A11,'MPS Plan'!$U$9:$U$108,0)),""))</f>
        <v/>
      </c>
      <c r="M11" s="18">
        <f>IF($A11="","",IFERROR(INDEX('MPS Plan'!$K$9:$K$108,MATCH($A11,'MPS Plan'!$U$9:$U$108,0)),""))</f>
        <v/>
      </c>
      <c r="N11" s="18">
        <f>IF($A11="","",IFERROR(INDEX('MPS Plan'!$Q$9:$Q$108,MATCH($A11,'MPS Plan'!$U$9:$U$108,0)),""))</f>
        <v/>
      </c>
      <c r="O11" s="18">
        <f>IF($A11="","",IFERROR(INDEX('MPS Plan'!$R$9:$R$108,MATCH($A11,'MPS Plan'!$U$9:$U$108,0)),""))</f>
        <v/>
      </c>
      <c r="P11" s="10">
        <f>IF($A11="","",IFERROR(INDEX('MPS Plan'!$M$9:$M$108,MATCH($A11,'MPS Plan'!$U$9:$U$108,0)),""))</f>
        <v/>
      </c>
      <c r="Q11" s="10">
        <f>IF($A11="","",IFERROR(INDEX('MPS Plan'!$N$9:$N$108,MATCH($A11,'MPS Plan'!$U$9:$U$108,0)),""))</f>
        <v/>
      </c>
      <c r="R11" s="10">
        <f>IF($A11="","",IFERROR(INDEX('MPS Plan'!$O$9:$O$108,MATCH($A11,'MPS Plan'!$U$9:$U$108,0)),""))</f>
        <v/>
      </c>
      <c r="S11" s="10">
        <f>IF($A11="","",IFERROR(INDEX('MPS Plan'!$P$9:$P$108,MATCH($A11,'MPS Plan'!$U$9:$U$108,0)),""))</f>
        <v/>
      </c>
      <c r="T11" s="10">
        <f>IF($A11="","",IFERROR(IF(INDEX('MPS Plan'!$S$9:$S$108,MATCH($A11,'MPS Plan'!$U$9:$U$108,0))="Open",INDEX('MPS Plan'!$T$9:$T$108,MATCH($A11,'MPS Plan'!$U$9:$U$108,0)),"No open rescheduling exception identified"),""))</f>
        <v/>
      </c>
      <c r="V11" s="13">
        <f>IFERROR(AGGREGATE(15,6,ROW('MPS Plan'!$A$9:$A$108)/('MPS Plan'!$S$9:$S$108="Open"),ROWS($V$9:V11)),"")</f>
        <v/>
      </c>
      <c r="W11" s="10">
        <f>IF($V11="","",$V11)</f>
        <v/>
      </c>
      <c r="X11" s="9">
        <f>IF($V11="","",IFERROR(INDEX('MPS Plan'!$E$9:$E$108,$V11-8),""))</f>
        <v/>
      </c>
      <c r="Y11" s="10">
        <f>IF($V11="","",IFERROR(INDEX('MPS Plan'!$B$9:$B$108,$V11-8),""))</f>
        <v/>
      </c>
      <c r="Z11" s="10">
        <f>IF($V11="","",IFERROR(INDEX('MPS Plan'!$C$9:$C$108,$V11-8),""))</f>
        <v/>
      </c>
      <c r="AA11" s="10">
        <f>IF($V11="","",IFERROR(INDEX('MPS Plan'!$D$9:$D$108,$V11-8),""))</f>
        <v/>
      </c>
      <c r="AB11" s="9">
        <f>IF($V11="","",IFERROR(INDEX('MPS Plan'!$F$9:$F$108,$V11-8),""))</f>
        <v/>
      </c>
      <c r="AC11" s="10">
        <f>IF($V11="","",IFERROR(INDEX('MPS Plan'!$T$9:$T$108,$V11-8),""))</f>
        <v/>
      </c>
      <c r="AD11" s="10">
        <f>IF($V11="","",IFERROR(INDEX('MPS Plan'!$M$9:$M$108,$V11-8),""))</f>
        <v/>
      </c>
      <c r="AE11" s="10">
        <f>IF($V11="","",IFERROR(INDEX('MPS Plan'!$N$9:$N$108,$V11-8),""))</f>
        <v/>
      </c>
      <c r="AF11" s="10">
        <f>IF($V11="","",IFERROR(INDEX('MPS Plan'!$L$9:$L$108,$V11-8),""))</f>
        <v/>
      </c>
    </row>
    <row r="12" ht="25" customHeight="1">
      <c r="A12" s="13">
        <f>IFERROR(SMALL('MPS Plan'!$U$9:$U$108,ROWS($A$9:A12)),"")</f>
        <v/>
      </c>
      <c r="B12" s="10">
        <f>IF($A12="","",IFERROR(INDEX('MPS Plan'!$A$9:$A$108,MATCH($A12,'MPS Plan'!$U$9:$U$108,0)),""))</f>
        <v/>
      </c>
      <c r="C12" s="9">
        <f>IF($A12="","",IFERROR(INDEX('MPS Plan'!$E$9:$E$108,MATCH($A12,'MPS Plan'!$U$9:$U$108,0)),""))</f>
        <v/>
      </c>
      <c r="D12" s="10">
        <f>IF($A12="","",IFERROR(INDEX('MPS Plan'!$B$9:$B$108,MATCH($A12,'MPS Plan'!$U$9:$U$108,0)),""))</f>
        <v/>
      </c>
      <c r="E12" s="10">
        <f>IF($A12="","",IFERROR(INDEX('MPS Plan'!$C$9:$C$108,MATCH($A12,'MPS Plan'!$U$9:$U$108,0)),""))</f>
        <v/>
      </c>
      <c r="F12" s="10">
        <f>IF($A12="","",IFERROR(INDEX('MPS Plan'!$D$9:$D$108,MATCH($A12,'MPS Plan'!$U$9:$U$108,0)),""))</f>
        <v/>
      </c>
      <c r="G12" s="9">
        <f>IF($A12="","",IFERROR(INDEX('MPS Plan'!$F$9:$F$108,MATCH($A12,'MPS Plan'!$U$9:$U$108,0)),""))</f>
        <v/>
      </c>
      <c r="H12" s="10">
        <f>IF($A12="","",IFERROR(INDEX('MPS Plan'!$L$9:$L$108,MATCH($A12,'MPS Plan'!$U$9:$U$108,0)),""))</f>
        <v/>
      </c>
      <c r="I12" s="18">
        <f>IF($A12="","",IFERROR(INDEX('MPS Plan'!$G$9:$G$108,MATCH($A12,'MPS Plan'!$U$9:$U$108,0)),""))</f>
        <v/>
      </c>
      <c r="J12" s="18">
        <f>IF($A12="","",IFERROR(INDEX('MPS Plan'!$H$9:$H$108,MATCH($A12,'MPS Plan'!$U$9:$U$108,0)),""))</f>
        <v/>
      </c>
      <c r="K12" s="18">
        <f>IF($A12="","",IFERROR(INDEX('MPS Plan'!$I$9:$I$108,MATCH($A12,'MPS Plan'!$U$9:$U$108,0)),""))</f>
        <v/>
      </c>
      <c r="L12" s="18">
        <f>IF($A12="","",IFERROR(INDEX('MPS Plan'!$J$9:$J$108,MATCH($A12,'MPS Plan'!$U$9:$U$108,0)),""))</f>
        <v/>
      </c>
      <c r="M12" s="18">
        <f>IF($A12="","",IFERROR(INDEX('MPS Plan'!$K$9:$K$108,MATCH($A12,'MPS Plan'!$U$9:$U$108,0)),""))</f>
        <v/>
      </c>
      <c r="N12" s="18">
        <f>IF($A12="","",IFERROR(INDEX('MPS Plan'!$Q$9:$Q$108,MATCH($A12,'MPS Plan'!$U$9:$U$108,0)),""))</f>
        <v/>
      </c>
      <c r="O12" s="18">
        <f>IF($A12="","",IFERROR(INDEX('MPS Plan'!$R$9:$R$108,MATCH($A12,'MPS Plan'!$U$9:$U$108,0)),""))</f>
        <v/>
      </c>
      <c r="P12" s="10">
        <f>IF($A12="","",IFERROR(INDEX('MPS Plan'!$M$9:$M$108,MATCH($A12,'MPS Plan'!$U$9:$U$108,0)),""))</f>
        <v/>
      </c>
      <c r="Q12" s="10">
        <f>IF($A12="","",IFERROR(INDEX('MPS Plan'!$N$9:$N$108,MATCH($A12,'MPS Plan'!$U$9:$U$108,0)),""))</f>
        <v/>
      </c>
      <c r="R12" s="10">
        <f>IF($A12="","",IFERROR(INDEX('MPS Plan'!$O$9:$O$108,MATCH($A12,'MPS Plan'!$U$9:$U$108,0)),""))</f>
        <v/>
      </c>
      <c r="S12" s="10">
        <f>IF($A12="","",IFERROR(INDEX('MPS Plan'!$P$9:$P$108,MATCH($A12,'MPS Plan'!$U$9:$U$108,0)),""))</f>
        <v/>
      </c>
      <c r="T12" s="10">
        <f>IF($A12="","",IFERROR(IF(INDEX('MPS Plan'!$S$9:$S$108,MATCH($A12,'MPS Plan'!$U$9:$U$108,0))="Open",INDEX('MPS Plan'!$T$9:$T$108,MATCH($A12,'MPS Plan'!$U$9:$U$108,0)),"No open rescheduling exception identified"),""))</f>
        <v/>
      </c>
      <c r="V12" s="13">
        <f>IFERROR(AGGREGATE(15,6,ROW('MPS Plan'!$A$9:$A$108)/('MPS Plan'!$S$9:$S$108="Open"),ROWS($V$9:V12)),"")</f>
        <v/>
      </c>
      <c r="W12" s="10">
        <f>IF($V12="","",$V12)</f>
        <v/>
      </c>
      <c r="X12" s="9">
        <f>IF($V12="","",IFERROR(INDEX('MPS Plan'!$E$9:$E$108,$V12-8),""))</f>
        <v/>
      </c>
      <c r="Y12" s="10">
        <f>IF($V12="","",IFERROR(INDEX('MPS Plan'!$B$9:$B$108,$V12-8),""))</f>
        <v/>
      </c>
      <c r="Z12" s="10">
        <f>IF($V12="","",IFERROR(INDEX('MPS Plan'!$C$9:$C$108,$V12-8),""))</f>
        <v/>
      </c>
      <c r="AA12" s="10">
        <f>IF($V12="","",IFERROR(INDEX('MPS Plan'!$D$9:$D$108,$V12-8),""))</f>
        <v/>
      </c>
      <c r="AB12" s="9">
        <f>IF($V12="","",IFERROR(INDEX('MPS Plan'!$F$9:$F$108,$V12-8),""))</f>
        <v/>
      </c>
      <c r="AC12" s="10">
        <f>IF($V12="","",IFERROR(INDEX('MPS Plan'!$T$9:$T$108,$V12-8),""))</f>
        <v/>
      </c>
      <c r="AD12" s="10">
        <f>IF($V12="","",IFERROR(INDEX('MPS Plan'!$M$9:$M$108,$V12-8),""))</f>
        <v/>
      </c>
      <c r="AE12" s="10">
        <f>IF($V12="","",IFERROR(INDEX('MPS Plan'!$N$9:$N$108,$V12-8),""))</f>
        <v/>
      </c>
      <c r="AF12" s="10">
        <f>IF($V12="","",IFERROR(INDEX('MPS Plan'!$L$9:$L$108,$V12-8),""))</f>
        <v/>
      </c>
    </row>
    <row r="13" ht="25" customHeight="1">
      <c r="A13" s="13">
        <f>IFERROR(SMALL('MPS Plan'!$U$9:$U$108,ROWS($A$9:A13)),"")</f>
        <v/>
      </c>
      <c r="B13" s="10">
        <f>IF($A13="","",IFERROR(INDEX('MPS Plan'!$A$9:$A$108,MATCH($A13,'MPS Plan'!$U$9:$U$108,0)),""))</f>
        <v/>
      </c>
      <c r="C13" s="9">
        <f>IF($A13="","",IFERROR(INDEX('MPS Plan'!$E$9:$E$108,MATCH($A13,'MPS Plan'!$U$9:$U$108,0)),""))</f>
        <v/>
      </c>
      <c r="D13" s="10">
        <f>IF($A13="","",IFERROR(INDEX('MPS Plan'!$B$9:$B$108,MATCH($A13,'MPS Plan'!$U$9:$U$108,0)),""))</f>
        <v/>
      </c>
      <c r="E13" s="10">
        <f>IF($A13="","",IFERROR(INDEX('MPS Plan'!$C$9:$C$108,MATCH($A13,'MPS Plan'!$U$9:$U$108,0)),""))</f>
        <v/>
      </c>
      <c r="F13" s="10">
        <f>IF($A13="","",IFERROR(INDEX('MPS Plan'!$D$9:$D$108,MATCH($A13,'MPS Plan'!$U$9:$U$108,0)),""))</f>
        <v/>
      </c>
      <c r="G13" s="9">
        <f>IF($A13="","",IFERROR(INDEX('MPS Plan'!$F$9:$F$108,MATCH($A13,'MPS Plan'!$U$9:$U$108,0)),""))</f>
        <v/>
      </c>
      <c r="H13" s="10">
        <f>IF($A13="","",IFERROR(INDEX('MPS Plan'!$L$9:$L$108,MATCH($A13,'MPS Plan'!$U$9:$U$108,0)),""))</f>
        <v/>
      </c>
      <c r="I13" s="18">
        <f>IF($A13="","",IFERROR(INDEX('MPS Plan'!$G$9:$G$108,MATCH($A13,'MPS Plan'!$U$9:$U$108,0)),""))</f>
        <v/>
      </c>
      <c r="J13" s="18">
        <f>IF($A13="","",IFERROR(INDEX('MPS Plan'!$H$9:$H$108,MATCH($A13,'MPS Plan'!$U$9:$U$108,0)),""))</f>
        <v/>
      </c>
      <c r="K13" s="18">
        <f>IF($A13="","",IFERROR(INDEX('MPS Plan'!$I$9:$I$108,MATCH($A13,'MPS Plan'!$U$9:$U$108,0)),""))</f>
        <v/>
      </c>
      <c r="L13" s="18">
        <f>IF($A13="","",IFERROR(INDEX('MPS Plan'!$J$9:$J$108,MATCH($A13,'MPS Plan'!$U$9:$U$108,0)),""))</f>
        <v/>
      </c>
      <c r="M13" s="18">
        <f>IF($A13="","",IFERROR(INDEX('MPS Plan'!$K$9:$K$108,MATCH($A13,'MPS Plan'!$U$9:$U$108,0)),""))</f>
        <v/>
      </c>
      <c r="N13" s="18">
        <f>IF($A13="","",IFERROR(INDEX('MPS Plan'!$Q$9:$Q$108,MATCH($A13,'MPS Plan'!$U$9:$U$108,0)),""))</f>
        <v/>
      </c>
      <c r="O13" s="18">
        <f>IF($A13="","",IFERROR(INDEX('MPS Plan'!$R$9:$R$108,MATCH($A13,'MPS Plan'!$U$9:$U$108,0)),""))</f>
        <v/>
      </c>
      <c r="P13" s="10">
        <f>IF($A13="","",IFERROR(INDEX('MPS Plan'!$M$9:$M$108,MATCH($A13,'MPS Plan'!$U$9:$U$108,0)),""))</f>
        <v/>
      </c>
      <c r="Q13" s="10">
        <f>IF($A13="","",IFERROR(INDEX('MPS Plan'!$N$9:$N$108,MATCH($A13,'MPS Plan'!$U$9:$U$108,0)),""))</f>
        <v/>
      </c>
      <c r="R13" s="10">
        <f>IF($A13="","",IFERROR(INDEX('MPS Plan'!$O$9:$O$108,MATCH($A13,'MPS Plan'!$U$9:$U$108,0)),""))</f>
        <v/>
      </c>
      <c r="S13" s="10">
        <f>IF($A13="","",IFERROR(INDEX('MPS Plan'!$P$9:$P$108,MATCH($A13,'MPS Plan'!$U$9:$U$108,0)),""))</f>
        <v/>
      </c>
      <c r="T13" s="10">
        <f>IF($A13="","",IFERROR(IF(INDEX('MPS Plan'!$S$9:$S$108,MATCH($A13,'MPS Plan'!$U$9:$U$108,0))="Open",INDEX('MPS Plan'!$T$9:$T$108,MATCH($A13,'MPS Plan'!$U$9:$U$108,0)),"No open rescheduling exception identified"),""))</f>
        <v/>
      </c>
      <c r="V13" s="13">
        <f>IFERROR(AGGREGATE(15,6,ROW('MPS Plan'!$A$9:$A$108)/('MPS Plan'!$S$9:$S$108="Open"),ROWS($V$9:V13)),"")</f>
        <v/>
      </c>
      <c r="W13" s="10">
        <f>IF($V13="","",$V13)</f>
        <v/>
      </c>
      <c r="X13" s="9">
        <f>IF($V13="","",IFERROR(INDEX('MPS Plan'!$E$9:$E$108,$V13-8),""))</f>
        <v/>
      </c>
      <c r="Y13" s="10">
        <f>IF($V13="","",IFERROR(INDEX('MPS Plan'!$B$9:$B$108,$V13-8),""))</f>
        <v/>
      </c>
      <c r="Z13" s="10">
        <f>IF($V13="","",IFERROR(INDEX('MPS Plan'!$C$9:$C$108,$V13-8),""))</f>
        <v/>
      </c>
      <c r="AA13" s="10">
        <f>IF($V13="","",IFERROR(INDEX('MPS Plan'!$D$9:$D$108,$V13-8),""))</f>
        <v/>
      </c>
      <c r="AB13" s="9">
        <f>IF($V13="","",IFERROR(INDEX('MPS Plan'!$F$9:$F$108,$V13-8),""))</f>
        <v/>
      </c>
      <c r="AC13" s="10">
        <f>IF($V13="","",IFERROR(INDEX('MPS Plan'!$T$9:$T$108,$V13-8),""))</f>
        <v/>
      </c>
      <c r="AD13" s="10">
        <f>IF($V13="","",IFERROR(INDEX('MPS Plan'!$M$9:$M$108,$V13-8),""))</f>
        <v/>
      </c>
      <c r="AE13" s="10">
        <f>IF($V13="","",IFERROR(INDEX('MPS Plan'!$N$9:$N$108,$V13-8),""))</f>
        <v/>
      </c>
      <c r="AF13" s="10">
        <f>IF($V13="","",IFERROR(INDEX('MPS Plan'!$L$9:$L$108,$V13-8),""))</f>
        <v/>
      </c>
    </row>
    <row r="14" ht="25" customHeight="1">
      <c r="A14" s="13">
        <f>IFERROR(SMALL('MPS Plan'!$U$9:$U$108,ROWS($A$9:A14)),"")</f>
        <v/>
      </c>
      <c r="B14" s="10">
        <f>IF($A14="","",IFERROR(INDEX('MPS Plan'!$A$9:$A$108,MATCH($A14,'MPS Plan'!$U$9:$U$108,0)),""))</f>
        <v/>
      </c>
      <c r="C14" s="9">
        <f>IF($A14="","",IFERROR(INDEX('MPS Plan'!$E$9:$E$108,MATCH($A14,'MPS Plan'!$U$9:$U$108,0)),""))</f>
        <v/>
      </c>
      <c r="D14" s="10">
        <f>IF($A14="","",IFERROR(INDEX('MPS Plan'!$B$9:$B$108,MATCH($A14,'MPS Plan'!$U$9:$U$108,0)),""))</f>
        <v/>
      </c>
      <c r="E14" s="10">
        <f>IF($A14="","",IFERROR(INDEX('MPS Plan'!$C$9:$C$108,MATCH($A14,'MPS Plan'!$U$9:$U$108,0)),""))</f>
        <v/>
      </c>
      <c r="F14" s="10">
        <f>IF($A14="","",IFERROR(INDEX('MPS Plan'!$D$9:$D$108,MATCH($A14,'MPS Plan'!$U$9:$U$108,0)),""))</f>
        <v/>
      </c>
      <c r="G14" s="9">
        <f>IF($A14="","",IFERROR(INDEX('MPS Plan'!$F$9:$F$108,MATCH($A14,'MPS Plan'!$U$9:$U$108,0)),""))</f>
        <v/>
      </c>
      <c r="H14" s="10">
        <f>IF($A14="","",IFERROR(INDEX('MPS Plan'!$L$9:$L$108,MATCH($A14,'MPS Plan'!$U$9:$U$108,0)),""))</f>
        <v/>
      </c>
      <c r="I14" s="18">
        <f>IF($A14="","",IFERROR(INDEX('MPS Plan'!$G$9:$G$108,MATCH($A14,'MPS Plan'!$U$9:$U$108,0)),""))</f>
        <v/>
      </c>
      <c r="J14" s="18">
        <f>IF($A14="","",IFERROR(INDEX('MPS Plan'!$H$9:$H$108,MATCH($A14,'MPS Plan'!$U$9:$U$108,0)),""))</f>
        <v/>
      </c>
      <c r="K14" s="18">
        <f>IF($A14="","",IFERROR(INDEX('MPS Plan'!$I$9:$I$108,MATCH($A14,'MPS Plan'!$U$9:$U$108,0)),""))</f>
        <v/>
      </c>
      <c r="L14" s="18">
        <f>IF($A14="","",IFERROR(INDEX('MPS Plan'!$J$9:$J$108,MATCH($A14,'MPS Plan'!$U$9:$U$108,0)),""))</f>
        <v/>
      </c>
      <c r="M14" s="18">
        <f>IF($A14="","",IFERROR(INDEX('MPS Plan'!$K$9:$K$108,MATCH($A14,'MPS Plan'!$U$9:$U$108,0)),""))</f>
        <v/>
      </c>
      <c r="N14" s="18">
        <f>IF($A14="","",IFERROR(INDEX('MPS Plan'!$Q$9:$Q$108,MATCH($A14,'MPS Plan'!$U$9:$U$108,0)),""))</f>
        <v/>
      </c>
      <c r="O14" s="18">
        <f>IF($A14="","",IFERROR(INDEX('MPS Plan'!$R$9:$R$108,MATCH($A14,'MPS Plan'!$U$9:$U$108,0)),""))</f>
        <v/>
      </c>
      <c r="P14" s="10">
        <f>IF($A14="","",IFERROR(INDEX('MPS Plan'!$M$9:$M$108,MATCH($A14,'MPS Plan'!$U$9:$U$108,0)),""))</f>
        <v/>
      </c>
      <c r="Q14" s="10">
        <f>IF($A14="","",IFERROR(INDEX('MPS Plan'!$N$9:$N$108,MATCH($A14,'MPS Plan'!$U$9:$U$108,0)),""))</f>
        <v/>
      </c>
      <c r="R14" s="10">
        <f>IF($A14="","",IFERROR(INDEX('MPS Plan'!$O$9:$O$108,MATCH($A14,'MPS Plan'!$U$9:$U$108,0)),""))</f>
        <v/>
      </c>
      <c r="S14" s="10">
        <f>IF($A14="","",IFERROR(INDEX('MPS Plan'!$P$9:$P$108,MATCH($A14,'MPS Plan'!$U$9:$U$108,0)),""))</f>
        <v/>
      </c>
      <c r="T14" s="10">
        <f>IF($A14="","",IFERROR(IF(INDEX('MPS Plan'!$S$9:$S$108,MATCH($A14,'MPS Plan'!$U$9:$U$108,0))="Open",INDEX('MPS Plan'!$T$9:$T$108,MATCH($A14,'MPS Plan'!$U$9:$U$108,0)),"No open rescheduling exception identified"),""))</f>
        <v/>
      </c>
      <c r="V14" s="13">
        <f>IFERROR(AGGREGATE(15,6,ROW('MPS Plan'!$A$9:$A$108)/('MPS Plan'!$S$9:$S$108="Open"),ROWS($V$9:V14)),"")</f>
        <v/>
      </c>
      <c r="W14" s="10">
        <f>IF($V14="","",$V14)</f>
        <v/>
      </c>
      <c r="X14" s="9">
        <f>IF($V14="","",IFERROR(INDEX('MPS Plan'!$E$9:$E$108,$V14-8),""))</f>
        <v/>
      </c>
      <c r="Y14" s="10">
        <f>IF($V14="","",IFERROR(INDEX('MPS Plan'!$B$9:$B$108,$V14-8),""))</f>
        <v/>
      </c>
      <c r="Z14" s="10">
        <f>IF($V14="","",IFERROR(INDEX('MPS Plan'!$C$9:$C$108,$V14-8),""))</f>
        <v/>
      </c>
      <c r="AA14" s="10">
        <f>IF($V14="","",IFERROR(INDEX('MPS Plan'!$D$9:$D$108,$V14-8),""))</f>
        <v/>
      </c>
      <c r="AB14" s="9">
        <f>IF($V14="","",IFERROR(INDEX('MPS Plan'!$F$9:$F$108,$V14-8),""))</f>
        <v/>
      </c>
      <c r="AC14" s="10">
        <f>IF($V14="","",IFERROR(INDEX('MPS Plan'!$T$9:$T$108,$V14-8),""))</f>
        <v/>
      </c>
      <c r="AD14" s="10">
        <f>IF($V14="","",IFERROR(INDEX('MPS Plan'!$M$9:$M$108,$V14-8),""))</f>
        <v/>
      </c>
      <c r="AE14" s="10">
        <f>IF($V14="","",IFERROR(INDEX('MPS Plan'!$N$9:$N$108,$V14-8),""))</f>
        <v/>
      </c>
      <c r="AF14" s="10">
        <f>IF($V14="","",IFERROR(INDEX('MPS Plan'!$L$9:$L$108,$V14-8),""))</f>
        <v/>
      </c>
    </row>
    <row r="15" ht="25" customHeight="1">
      <c r="A15" s="13">
        <f>IFERROR(SMALL('MPS Plan'!$U$9:$U$108,ROWS($A$9:A15)),"")</f>
        <v/>
      </c>
      <c r="B15" s="10">
        <f>IF($A15="","",IFERROR(INDEX('MPS Plan'!$A$9:$A$108,MATCH($A15,'MPS Plan'!$U$9:$U$108,0)),""))</f>
        <v/>
      </c>
      <c r="C15" s="9">
        <f>IF($A15="","",IFERROR(INDEX('MPS Plan'!$E$9:$E$108,MATCH($A15,'MPS Plan'!$U$9:$U$108,0)),""))</f>
        <v/>
      </c>
      <c r="D15" s="10">
        <f>IF($A15="","",IFERROR(INDEX('MPS Plan'!$B$9:$B$108,MATCH($A15,'MPS Plan'!$U$9:$U$108,0)),""))</f>
        <v/>
      </c>
      <c r="E15" s="10">
        <f>IF($A15="","",IFERROR(INDEX('MPS Plan'!$C$9:$C$108,MATCH($A15,'MPS Plan'!$U$9:$U$108,0)),""))</f>
        <v/>
      </c>
      <c r="F15" s="10">
        <f>IF($A15="","",IFERROR(INDEX('MPS Plan'!$D$9:$D$108,MATCH($A15,'MPS Plan'!$U$9:$U$108,0)),""))</f>
        <v/>
      </c>
      <c r="G15" s="9">
        <f>IF($A15="","",IFERROR(INDEX('MPS Plan'!$F$9:$F$108,MATCH($A15,'MPS Plan'!$U$9:$U$108,0)),""))</f>
        <v/>
      </c>
      <c r="H15" s="10">
        <f>IF($A15="","",IFERROR(INDEX('MPS Plan'!$L$9:$L$108,MATCH($A15,'MPS Plan'!$U$9:$U$108,0)),""))</f>
        <v/>
      </c>
      <c r="I15" s="18">
        <f>IF($A15="","",IFERROR(INDEX('MPS Plan'!$G$9:$G$108,MATCH($A15,'MPS Plan'!$U$9:$U$108,0)),""))</f>
        <v/>
      </c>
      <c r="J15" s="18">
        <f>IF($A15="","",IFERROR(INDEX('MPS Plan'!$H$9:$H$108,MATCH($A15,'MPS Plan'!$U$9:$U$108,0)),""))</f>
        <v/>
      </c>
      <c r="K15" s="18">
        <f>IF($A15="","",IFERROR(INDEX('MPS Plan'!$I$9:$I$108,MATCH($A15,'MPS Plan'!$U$9:$U$108,0)),""))</f>
        <v/>
      </c>
      <c r="L15" s="18">
        <f>IF($A15="","",IFERROR(INDEX('MPS Plan'!$J$9:$J$108,MATCH($A15,'MPS Plan'!$U$9:$U$108,0)),""))</f>
        <v/>
      </c>
      <c r="M15" s="18">
        <f>IF($A15="","",IFERROR(INDEX('MPS Plan'!$K$9:$K$108,MATCH($A15,'MPS Plan'!$U$9:$U$108,0)),""))</f>
        <v/>
      </c>
      <c r="N15" s="18">
        <f>IF($A15="","",IFERROR(INDEX('MPS Plan'!$Q$9:$Q$108,MATCH($A15,'MPS Plan'!$U$9:$U$108,0)),""))</f>
        <v/>
      </c>
      <c r="O15" s="18">
        <f>IF($A15="","",IFERROR(INDEX('MPS Plan'!$R$9:$R$108,MATCH($A15,'MPS Plan'!$U$9:$U$108,0)),""))</f>
        <v/>
      </c>
      <c r="P15" s="10">
        <f>IF($A15="","",IFERROR(INDEX('MPS Plan'!$M$9:$M$108,MATCH($A15,'MPS Plan'!$U$9:$U$108,0)),""))</f>
        <v/>
      </c>
      <c r="Q15" s="10">
        <f>IF($A15="","",IFERROR(INDEX('MPS Plan'!$N$9:$N$108,MATCH($A15,'MPS Plan'!$U$9:$U$108,0)),""))</f>
        <v/>
      </c>
      <c r="R15" s="10">
        <f>IF($A15="","",IFERROR(INDEX('MPS Plan'!$O$9:$O$108,MATCH($A15,'MPS Plan'!$U$9:$U$108,0)),""))</f>
        <v/>
      </c>
      <c r="S15" s="10">
        <f>IF($A15="","",IFERROR(INDEX('MPS Plan'!$P$9:$P$108,MATCH($A15,'MPS Plan'!$U$9:$U$108,0)),""))</f>
        <v/>
      </c>
      <c r="T15" s="10">
        <f>IF($A15="","",IFERROR(IF(INDEX('MPS Plan'!$S$9:$S$108,MATCH($A15,'MPS Plan'!$U$9:$U$108,0))="Open",INDEX('MPS Plan'!$T$9:$T$108,MATCH($A15,'MPS Plan'!$U$9:$U$108,0)),"No open rescheduling exception identified"),""))</f>
        <v/>
      </c>
      <c r="V15" s="13">
        <f>IFERROR(AGGREGATE(15,6,ROW('MPS Plan'!$A$9:$A$108)/('MPS Plan'!$S$9:$S$108="Open"),ROWS($V$9:V15)),"")</f>
        <v/>
      </c>
      <c r="W15" s="10">
        <f>IF($V15="","",$V15)</f>
        <v/>
      </c>
      <c r="X15" s="9">
        <f>IF($V15="","",IFERROR(INDEX('MPS Plan'!$E$9:$E$108,$V15-8),""))</f>
        <v/>
      </c>
      <c r="Y15" s="10">
        <f>IF($V15="","",IFERROR(INDEX('MPS Plan'!$B$9:$B$108,$V15-8),""))</f>
        <v/>
      </c>
      <c r="Z15" s="10">
        <f>IF($V15="","",IFERROR(INDEX('MPS Plan'!$C$9:$C$108,$V15-8),""))</f>
        <v/>
      </c>
      <c r="AA15" s="10">
        <f>IF($V15="","",IFERROR(INDEX('MPS Plan'!$D$9:$D$108,$V15-8),""))</f>
        <v/>
      </c>
      <c r="AB15" s="9">
        <f>IF($V15="","",IFERROR(INDEX('MPS Plan'!$F$9:$F$108,$V15-8),""))</f>
        <v/>
      </c>
      <c r="AC15" s="10">
        <f>IF($V15="","",IFERROR(INDEX('MPS Plan'!$T$9:$T$108,$V15-8),""))</f>
        <v/>
      </c>
      <c r="AD15" s="10">
        <f>IF($V15="","",IFERROR(INDEX('MPS Plan'!$M$9:$M$108,$V15-8),""))</f>
        <v/>
      </c>
      <c r="AE15" s="10">
        <f>IF($V15="","",IFERROR(INDEX('MPS Plan'!$N$9:$N$108,$V15-8),""))</f>
        <v/>
      </c>
      <c r="AF15" s="10">
        <f>IF($V15="","",IFERROR(INDEX('MPS Plan'!$L$9:$L$108,$V15-8),""))</f>
        <v/>
      </c>
    </row>
    <row r="16" ht="25" customHeight="1">
      <c r="A16" s="13">
        <f>IFERROR(SMALL('MPS Plan'!$U$9:$U$108,ROWS($A$9:A16)),"")</f>
        <v/>
      </c>
      <c r="B16" s="10">
        <f>IF($A16="","",IFERROR(INDEX('MPS Plan'!$A$9:$A$108,MATCH($A16,'MPS Plan'!$U$9:$U$108,0)),""))</f>
        <v/>
      </c>
      <c r="C16" s="9">
        <f>IF($A16="","",IFERROR(INDEX('MPS Plan'!$E$9:$E$108,MATCH($A16,'MPS Plan'!$U$9:$U$108,0)),""))</f>
        <v/>
      </c>
      <c r="D16" s="10">
        <f>IF($A16="","",IFERROR(INDEX('MPS Plan'!$B$9:$B$108,MATCH($A16,'MPS Plan'!$U$9:$U$108,0)),""))</f>
        <v/>
      </c>
      <c r="E16" s="10">
        <f>IF($A16="","",IFERROR(INDEX('MPS Plan'!$C$9:$C$108,MATCH($A16,'MPS Plan'!$U$9:$U$108,0)),""))</f>
        <v/>
      </c>
      <c r="F16" s="10">
        <f>IF($A16="","",IFERROR(INDEX('MPS Plan'!$D$9:$D$108,MATCH($A16,'MPS Plan'!$U$9:$U$108,0)),""))</f>
        <v/>
      </c>
      <c r="G16" s="9">
        <f>IF($A16="","",IFERROR(INDEX('MPS Plan'!$F$9:$F$108,MATCH($A16,'MPS Plan'!$U$9:$U$108,0)),""))</f>
        <v/>
      </c>
      <c r="H16" s="10">
        <f>IF($A16="","",IFERROR(INDEX('MPS Plan'!$L$9:$L$108,MATCH($A16,'MPS Plan'!$U$9:$U$108,0)),""))</f>
        <v/>
      </c>
      <c r="I16" s="18">
        <f>IF($A16="","",IFERROR(INDEX('MPS Plan'!$G$9:$G$108,MATCH($A16,'MPS Plan'!$U$9:$U$108,0)),""))</f>
        <v/>
      </c>
      <c r="J16" s="18">
        <f>IF($A16="","",IFERROR(INDEX('MPS Plan'!$H$9:$H$108,MATCH($A16,'MPS Plan'!$U$9:$U$108,0)),""))</f>
        <v/>
      </c>
      <c r="K16" s="18">
        <f>IF($A16="","",IFERROR(INDEX('MPS Plan'!$I$9:$I$108,MATCH($A16,'MPS Plan'!$U$9:$U$108,0)),""))</f>
        <v/>
      </c>
      <c r="L16" s="18">
        <f>IF($A16="","",IFERROR(INDEX('MPS Plan'!$J$9:$J$108,MATCH($A16,'MPS Plan'!$U$9:$U$108,0)),""))</f>
        <v/>
      </c>
      <c r="M16" s="18">
        <f>IF($A16="","",IFERROR(INDEX('MPS Plan'!$K$9:$K$108,MATCH($A16,'MPS Plan'!$U$9:$U$108,0)),""))</f>
        <v/>
      </c>
      <c r="N16" s="18">
        <f>IF($A16="","",IFERROR(INDEX('MPS Plan'!$Q$9:$Q$108,MATCH($A16,'MPS Plan'!$U$9:$U$108,0)),""))</f>
        <v/>
      </c>
      <c r="O16" s="18">
        <f>IF($A16="","",IFERROR(INDEX('MPS Plan'!$R$9:$R$108,MATCH($A16,'MPS Plan'!$U$9:$U$108,0)),""))</f>
        <v/>
      </c>
      <c r="P16" s="10">
        <f>IF($A16="","",IFERROR(INDEX('MPS Plan'!$M$9:$M$108,MATCH($A16,'MPS Plan'!$U$9:$U$108,0)),""))</f>
        <v/>
      </c>
      <c r="Q16" s="10">
        <f>IF($A16="","",IFERROR(INDEX('MPS Plan'!$N$9:$N$108,MATCH($A16,'MPS Plan'!$U$9:$U$108,0)),""))</f>
        <v/>
      </c>
      <c r="R16" s="10">
        <f>IF($A16="","",IFERROR(INDEX('MPS Plan'!$O$9:$O$108,MATCH($A16,'MPS Plan'!$U$9:$U$108,0)),""))</f>
        <v/>
      </c>
      <c r="S16" s="10">
        <f>IF($A16="","",IFERROR(INDEX('MPS Plan'!$P$9:$P$108,MATCH($A16,'MPS Plan'!$U$9:$U$108,0)),""))</f>
        <v/>
      </c>
      <c r="T16" s="10">
        <f>IF($A16="","",IFERROR(IF(INDEX('MPS Plan'!$S$9:$S$108,MATCH($A16,'MPS Plan'!$U$9:$U$108,0))="Open",INDEX('MPS Plan'!$T$9:$T$108,MATCH($A16,'MPS Plan'!$U$9:$U$108,0)),"No open rescheduling exception identified"),""))</f>
        <v/>
      </c>
      <c r="V16" s="13">
        <f>IFERROR(AGGREGATE(15,6,ROW('MPS Plan'!$A$9:$A$108)/('MPS Plan'!$S$9:$S$108="Open"),ROWS($V$9:V16)),"")</f>
        <v/>
      </c>
      <c r="W16" s="10">
        <f>IF($V16="","",$V16)</f>
        <v/>
      </c>
      <c r="X16" s="9">
        <f>IF($V16="","",IFERROR(INDEX('MPS Plan'!$E$9:$E$108,$V16-8),""))</f>
        <v/>
      </c>
      <c r="Y16" s="10">
        <f>IF($V16="","",IFERROR(INDEX('MPS Plan'!$B$9:$B$108,$V16-8),""))</f>
        <v/>
      </c>
      <c r="Z16" s="10">
        <f>IF($V16="","",IFERROR(INDEX('MPS Plan'!$C$9:$C$108,$V16-8),""))</f>
        <v/>
      </c>
      <c r="AA16" s="10">
        <f>IF($V16="","",IFERROR(INDEX('MPS Plan'!$D$9:$D$108,$V16-8),""))</f>
        <v/>
      </c>
      <c r="AB16" s="9">
        <f>IF($V16="","",IFERROR(INDEX('MPS Plan'!$F$9:$F$108,$V16-8),""))</f>
        <v/>
      </c>
      <c r="AC16" s="10">
        <f>IF($V16="","",IFERROR(INDEX('MPS Plan'!$T$9:$T$108,$V16-8),""))</f>
        <v/>
      </c>
      <c r="AD16" s="10">
        <f>IF($V16="","",IFERROR(INDEX('MPS Plan'!$M$9:$M$108,$V16-8),""))</f>
        <v/>
      </c>
      <c r="AE16" s="10">
        <f>IF($V16="","",IFERROR(INDEX('MPS Plan'!$N$9:$N$108,$V16-8),""))</f>
        <v/>
      </c>
      <c r="AF16" s="10">
        <f>IF($V16="","",IFERROR(INDEX('MPS Plan'!$L$9:$L$108,$V16-8),""))</f>
        <v/>
      </c>
    </row>
    <row r="17" ht="25" customHeight="1">
      <c r="A17" s="13">
        <f>IFERROR(SMALL('MPS Plan'!$U$9:$U$108,ROWS($A$9:A17)),"")</f>
        <v/>
      </c>
      <c r="B17" s="10">
        <f>IF($A17="","",IFERROR(INDEX('MPS Plan'!$A$9:$A$108,MATCH($A17,'MPS Plan'!$U$9:$U$108,0)),""))</f>
        <v/>
      </c>
      <c r="C17" s="9">
        <f>IF($A17="","",IFERROR(INDEX('MPS Plan'!$E$9:$E$108,MATCH($A17,'MPS Plan'!$U$9:$U$108,0)),""))</f>
        <v/>
      </c>
      <c r="D17" s="10">
        <f>IF($A17="","",IFERROR(INDEX('MPS Plan'!$B$9:$B$108,MATCH($A17,'MPS Plan'!$U$9:$U$108,0)),""))</f>
        <v/>
      </c>
      <c r="E17" s="10">
        <f>IF($A17="","",IFERROR(INDEX('MPS Plan'!$C$9:$C$108,MATCH($A17,'MPS Plan'!$U$9:$U$108,0)),""))</f>
        <v/>
      </c>
      <c r="F17" s="10">
        <f>IF($A17="","",IFERROR(INDEX('MPS Plan'!$D$9:$D$108,MATCH($A17,'MPS Plan'!$U$9:$U$108,0)),""))</f>
        <v/>
      </c>
      <c r="G17" s="9">
        <f>IF($A17="","",IFERROR(INDEX('MPS Plan'!$F$9:$F$108,MATCH($A17,'MPS Plan'!$U$9:$U$108,0)),""))</f>
        <v/>
      </c>
      <c r="H17" s="10">
        <f>IF($A17="","",IFERROR(INDEX('MPS Plan'!$L$9:$L$108,MATCH($A17,'MPS Plan'!$U$9:$U$108,0)),""))</f>
        <v/>
      </c>
      <c r="I17" s="18">
        <f>IF($A17="","",IFERROR(INDEX('MPS Plan'!$G$9:$G$108,MATCH($A17,'MPS Plan'!$U$9:$U$108,0)),""))</f>
        <v/>
      </c>
      <c r="J17" s="18">
        <f>IF($A17="","",IFERROR(INDEX('MPS Plan'!$H$9:$H$108,MATCH($A17,'MPS Plan'!$U$9:$U$108,0)),""))</f>
        <v/>
      </c>
      <c r="K17" s="18">
        <f>IF($A17="","",IFERROR(INDEX('MPS Plan'!$I$9:$I$108,MATCH($A17,'MPS Plan'!$U$9:$U$108,0)),""))</f>
        <v/>
      </c>
      <c r="L17" s="18">
        <f>IF($A17="","",IFERROR(INDEX('MPS Plan'!$J$9:$J$108,MATCH($A17,'MPS Plan'!$U$9:$U$108,0)),""))</f>
        <v/>
      </c>
      <c r="M17" s="18">
        <f>IF($A17="","",IFERROR(INDEX('MPS Plan'!$K$9:$K$108,MATCH($A17,'MPS Plan'!$U$9:$U$108,0)),""))</f>
        <v/>
      </c>
      <c r="N17" s="18">
        <f>IF($A17="","",IFERROR(INDEX('MPS Plan'!$Q$9:$Q$108,MATCH($A17,'MPS Plan'!$U$9:$U$108,0)),""))</f>
        <v/>
      </c>
      <c r="O17" s="18">
        <f>IF($A17="","",IFERROR(INDEX('MPS Plan'!$R$9:$R$108,MATCH($A17,'MPS Plan'!$U$9:$U$108,0)),""))</f>
        <v/>
      </c>
      <c r="P17" s="10">
        <f>IF($A17="","",IFERROR(INDEX('MPS Plan'!$M$9:$M$108,MATCH($A17,'MPS Plan'!$U$9:$U$108,0)),""))</f>
        <v/>
      </c>
      <c r="Q17" s="10">
        <f>IF($A17="","",IFERROR(INDEX('MPS Plan'!$N$9:$N$108,MATCH($A17,'MPS Plan'!$U$9:$U$108,0)),""))</f>
        <v/>
      </c>
      <c r="R17" s="10">
        <f>IF($A17="","",IFERROR(INDEX('MPS Plan'!$O$9:$O$108,MATCH($A17,'MPS Plan'!$U$9:$U$108,0)),""))</f>
        <v/>
      </c>
      <c r="S17" s="10">
        <f>IF($A17="","",IFERROR(INDEX('MPS Plan'!$P$9:$P$108,MATCH($A17,'MPS Plan'!$U$9:$U$108,0)),""))</f>
        <v/>
      </c>
      <c r="T17" s="10">
        <f>IF($A17="","",IFERROR(IF(INDEX('MPS Plan'!$S$9:$S$108,MATCH($A17,'MPS Plan'!$U$9:$U$108,0))="Open",INDEX('MPS Plan'!$T$9:$T$108,MATCH($A17,'MPS Plan'!$U$9:$U$108,0)),"No open rescheduling exception identified"),""))</f>
        <v/>
      </c>
      <c r="V17" s="13">
        <f>IFERROR(AGGREGATE(15,6,ROW('MPS Plan'!$A$9:$A$108)/('MPS Plan'!$S$9:$S$108="Open"),ROWS($V$9:V17)),"")</f>
        <v/>
      </c>
      <c r="W17" s="10">
        <f>IF($V17="","",$V17)</f>
        <v/>
      </c>
      <c r="X17" s="9">
        <f>IF($V17="","",IFERROR(INDEX('MPS Plan'!$E$9:$E$108,$V17-8),""))</f>
        <v/>
      </c>
      <c r="Y17" s="10">
        <f>IF($V17="","",IFERROR(INDEX('MPS Plan'!$B$9:$B$108,$V17-8),""))</f>
        <v/>
      </c>
      <c r="Z17" s="10">
        <f>IF($V17="","",IFERROR(INDEX('MPS Plan'!$C$9:$C$108,$V17-8),""))</f>
        <v/>
      </c>
      <c r="AA17" s="10">
        <f>IF($V17="","",IFERROR(INDEX('MPS Plan'!$D$9:$D$108,$V17-8),""))</f>
        <v/>
      </c>
      <c r="AB17" s="9">
        <f>IF($V17="","",IFERROR(INDEX('MPS Plan'!$F$9:$F$108,$V17-8),""))</f>
        <v/>
      </c>
      <c r="AC17" s="10">
        <f>IF($V17="","",IFERROR(INDEX('MPS Plan'!$T$9:$T$108,$V17-8),""))</f>
        <v/>
      </c>
      <c r="AD17" s="10">
        <f>IF($V17="","",IFERROR(INDEX('MPS Plan'!$M$9:$M$108,$V17-8),""))</f>
        <v/>
      </c>
      <c r="AE17" s="10">
        <f>IF($V17="","",IFERROR(INDEX('MPS Plan'!$N$9:$N$108,$V17-8),""))</f>
        <v/>
      </c>
      <c r="AF17" s="10">
        <f>IF($V17="","",IFERROR(INDEX('MPS Plan'!$L$9:$L$108,$V17-8),""))</f>
        <v/>
      </c>
    </row>
    <row r="18" ht="25" customHeight="1">
      <c r="A18" s="13">
        <f>IFERROR(SMALL('MPS Plan'!$U$9:$U$108,ROWS($A$9:A18)),"")</f>
        <v/>
      </c>
      <c r="B18" s="10">
        <f>IF($A18="","",IFERROR(INDEX('MPS Plan'!$A$9:$A$108,MATCH($A18,'MPS Plan'!$U$9:$U$108,0)),""))</f>
        <v/>
      </c>
      <c r="C18" s="9">
        <f>IF($A18="","",IFERROR(INDEX('MPS Plan'!$E$9:$E$108,MATCH($A18,'MPS Plan'!$U$9:$U$108,0)),""))</f>
        <v/>
      </c>
      <c r="D18" s="10">
        <f>IF($A18="","",IFERROR(INDEX('MPS Plan'!$B$9:$B$108,MATCH($A18,'MPS Plan'!$U$9:$U$108,0)),""))</f>
        <v/>
      </c>
      <c r="E18" s="10">
        <f>IF($A18="","",IFERROR(INDEX('MPS Plan'!$C$9:$C$108,MATCH($A18,'MPS Plan'!$U$9:$U$108,0)),""))</f>
        <v/>
      </c>
      <c r="F18" s="10">
        <f>IF($A18="","",IFERROR(INDEX('MPS Plan'!$D$9:$D$108,MATCH($A18,'MPS Plan'!$U$9:$U$108,0)),""))</f>
        <v/>
      </c>
      <c r="G18" s="9">
        <f>IF($A18="","",IFERROR(INDEX('MPS Plan'!$F$9:$F$108,MATCH($A18,'MPS Plan'!$U$9:$U$108,0)),""))</f>
        <v/>
      </c>
      <c r="H18" s="10">
        <f>IF($A18="","",IFERROR(INDEX('MPS Plan'!$L$9:$L$108,MATCH($A18,'MPS Plan'!$U$9:$U$108,0)),""))</f>
        <v/>
      </c>
      <c r="I18" s="18">
        <f>IF($A18="","",IFERROR(INDEX('MPS Plan'!$G$9:$G$108,MATCH($A18,'MPS Plan'!$U$9:$U$108,0)),""))</f>
        <v/>
      </c>
      <c r="J18" s="18">
        <f>IF($A18="","",IFERROR(INDEX('MPS Plan'!$H$9:$H$108,MATCH($A18,'MPS Plan'!$U$9:$U$108,0)),""))</f>
        <v/>
      </c>
      <c r="K18" s="18">
        <f>IF($A18="","",IFERROR(INDEX('MPS Plan'!$I$9:$I$108,MATCH($A18,'MPS Plan'!$U$9:$U$108,0)),""))</f>
        <v/>
      </c>
      <c r="L18" s="18">
        <f>IF($A18="","",IFERROR(INDEX('MPS Plan'!$J$9:$J$108,MATCH($A18,'MPS Plan'!$U$9:$U$108,0)),""))</f>
        <v/>
      </c>
      <c r="M18" s="18">
        <f>IF($A18="","",IFERROR(INDEX('MPS Plan'!$K$9:$K$108,MATCH($A18,'MPS Plan'!$U$9:$U$108,0)),""))</f>
        <v/>
      </c>
      <c r="N18" s="18">
        <f>IF($A18="","",IFERROR(INDEX('MPS Plan'!$Q$9:$Q$108,MATCH($A18,'MPS Plan'!$U$9:$U$108,0)),""))</f>
        <v/>
      </c>
      <c r="O18" s="18">
        <f>IF($A18="","",IFERROR(INDEX('MPS Plan'!$R$9:$R$108,MATCH($A18,'MPS Plan'!$U$9:$U$108,0)),""))</f>
        <v/>
      </c>
      <c r="P18" s="10">
        <f>IF($A18="","",IFERROR(INDEX('MPS Plan'!$M$9:$M$108,MATCH($A18,'MPS Plan'!$U$9:$U$108,0)),""))</f>
        <v/>
      </c>
      <c r="Q18" s="10">
        <f>IF($A18="","",IFERROR(INDEX('MPS Plan'!$N$9:$N$108,MATCH($A18,'MPS Plan'!$U$9:$U$108,0)),""))</f>
        <v/>
      </c>
      <c r="R18" s="10">
        <f>IF($A18="","",IFERROR(INDEX('MPS Plan'!$O$9:$O$108,MATCH($A18,'MPS Plan'!$U$9:$U$108,0)),""))</f>
        <v/>
      </c>
      <c r="S18" s="10">
        <f>IF($A18="","",IFERROR(INDEX('MPS Plan'!$P$9:$P$108,MATCH($A18,'MPS Plan'!$U$9:$U$108,0)),""))</f>
        <v/>
      </c>
      <c r="T18" s="10">
        <f>IF($A18="","",IFERROR(IF(INDEX('MPS Plan'!$S$9:$S$108,MATCH($A18,'MPS Plan'!$U$9:$U$108,0))="Open",INDEX('MPS Plan'!$T$9:$T$108,MATCH($A18,'MPS Plan'!$U$9:$U$108,0)),"No open rescheduling exception identified"),""))</f>
        <v/>
      </c>
      <c r="V18" s="13">
        <f>IFERROR(AGGREGATE(15,6,ROW('MPS Plan'!$A$9:$A$108)/('MPS Plan'!$S$9:$S$108="Open"),ROWS($V$9:V18)),"")</f>
        <v/>
      </c>
      <c r="W18" s="10">
        <f>IF($V18="","",$V18)</f>
        <v/>
      </c>
      <c r="X18" s="9">
        <f>IF($V18="","",IFERROR(INDEX('MPS Plan'!$E$9:$E$108,$V18-8),""))</f>
        <v/>
      </c>
      <c r="Y18" s="10">
        <f>IF($V18="","",IFERROR(INDEX('MPS Plan'!$B$9:$B$108,$V18-8),""))</f>
        <v/>
      </c>
      <c r="Z18" s="10">
        <f>IF($V18="","",IFERROR(INDEX('MPS Plan'!$C$9:$C$108,$V18-8),""))</f>
        <v/>
      </c>
      <c r="AA18" s="10">
        <f>IF($V18="","",IFERROR(INDEX('MPS Plan'!$D$9:$D$108,$V18-8),""))</f>
        <v/>
      </c>
      <c r="AB18" s="9">
        <f>IF($V18="","",IFERROR(INDEX('MPS Plan'!$F$9:$F$108,$V18-8),""))</f>
        <v/>
      </c>
      <c r="AC18" s="10">
        <f>IF($V18="","",IFERROR(INDEX('MPS Plan'!$T$9:$T$108,$V18-8),""))</f>
        <v/>
      </c>
      <c r="AD18" s="10">
        <f>IF($V18="","",IFERROR(INDEX('MPS Plan'!$M$9:$M$108,$V18-8),""))</f>
        <v/>
      </c>
      <c r="AE18" s="10">
        <f>IF($V18="","",IFERROR(INDEX('MPS Plan'!$N$9:$N$108,$V18-8),""))</f>
        <v/>
      </c>
      <c r="AF18" s="10">
        <f>IF($V18="","",IFERROR(INDEX('MPS Plan'!$L$9:$L$108,$V18-8),""))</f>
        <v/>
      </c>
    </row>
    <row r="19" ht="25" customHeight="1">
      <c r="A19" s="13">
        <f>IFERROR(SMALL('MPS Plan'!$U$9:$U$108,ROWS($A$9:A19)),"")</f>
        <v/>
      </c>
      <c r="B19" s="10">
        <f>IF($A19="","",IFERROR(INDEX('MPS Plan'!$A$9:$A$108,MATCH($A19,'MPS Plan'!$U$9:$U$108,0)),""))</f>
        <v/>
      </c>
      <c r="C19" s="9">
        <f>IF($A19="","",IFERROR(INDEX('MPS Plan'!$E$9:$E$108,MATCH($A19,'MPS Plan'!$U$9:$U$108,0)),""))</f>
        <v/>
      </c>
      <c r="D19" s="10">
        <f>IF($A19="","",IFERROR(INDEX('MPS Plan'!$B$9:$B$108,MATCH($A19,'MPS Plan'!$U$9:$U$108,0)),""))</f>
        <v/>
      </c>
      <c r="E19" s="10">
        <f>IF($A19="","",IFERROR(INDEX('MPS Plan'!$C$9:$C$108,MATCH($A19,'MPS Plan'!$U$9:$U$108,0)),""))</f>
        <v/>
      </c>
      <c r="F19" s="10">
        <f>IF($A19="","",IFERROR(INDEX('MPS Plan'!$D$9:$D$108,MATCH($A19,'MPS Plan'!$U$9:$U$108,0)),""))</f>
        <v/>
      </c>
      <c r="G19" s="9">
        <f>IF($A19="","",IFERROR(INDEX('MPS Plan'!$F$9:$F$108,MATCH($A19,'MPS Plan'!$U$9:$U$108,0)),""))</f>
        <v/>
      </c>
      <c r="H19" s="10">
        <f>IF($A19="","",IFERROR(INDEX('MPS Plan'!$L$9:$L$108,MATCH($A19,'MPS Plan'!$U$9:$U$108,0)),""))</f>
        <v/>
      </c>
      <c r="I19" s="18">
        <f>IF($A19="","",IFERROR(INDEX('MPS Plan'!$G$9:$G$108,MATCH($A19,'MPS Plan'!$U$9:$U$108,0)),""))</f>
        <v/>
      </c>
      <c r="J19" s="18">
        <f>IF($A19="","",IFERROR(INDEX('MPS Plan'!$H$9:$H$108,MATCH($A19,'MPS Plan'!$U$9:$U$108,0)),""))</f>
        <v/>
      </c>
      <c r="K19" s="18">
        <f>IF($A19="","",IFERROR(INDEX('MPS Plan'!$I$9:$I$108,MATCH($A19,'MPS Plan'!$U$9:$U$108,0)),""))</f>
        <v/>
      </c>
      <c r="L19" s="18">
        <f>IF($A19="","",IFERROR(INDEX('MPS Plan'!$J$9:$J$108,MATCH($A19,'MPS Plan'!$U$9:$U$108,0)),""))</f>
        <v/>
      </c>
      <c r="M19" s="18">
        <f>IF($A19="","",IFERROR(INDEX('MPS Plan'!$K$9:$K$108,MATCH($A19,'MPS Plan'!$U$9:$U$108,0)),""))</f>
        <v/>
      </c>
      <c r="N19" s="18">
        <f>IF($A19="","",IFERROR(INDEX('MPS Plan'!$Q$9:$Q$108,MATCH($A19,'MPS Plan'!$U$9:$U$108,0)),""))</f>
        <v/>
      </c>
      <c r="O19" s="18">
        <f>IF($A19="","",IFERROR(INDEX('MPS Plan'!$R$9:$R$108,MATCH($A19,'MPS Plan'!$U$9:$U$108,0)),""))</f>
        <v/>
      </c>
      <c r="P19" s="10">
        <f>IF($A19="","",IFERROR(INDEX('MPS Plan'!$M$9:$M$108,MATCH($A19,'MPS Plan'!$U$9:$U$108,0)),""))</f>
        <v/>
      </c>
      <c r="Q19" s="10">
        <f>IF($A19="","",IFERROR(INDEX('MPS Plan'!$N$9:$N$108,MATCH($A19,'MPS Plan'!$U$9:$U$108,0)),""))</f>
        <v/>
      </c>
      <c r="R19" s="10">
        <f>IF($A19="","",IFERROR(INDEX('MPS Plan'!$O$9:$O$108,MATCH($A19,'MPS Plan'!$U$9:$U$108,0)),""))</f>
        <v/>
      </c>
      <c r="S19" s="10">
        <f>IF($A19="","",IFERROR(INDEX('MPS Plan'!$P$9:$P$108,MATCH($A19,'MPS Plan'!$U$9:$U$108,0)),""))</f>
        <v/>
      </c>
      <c r="T19" s="10">
        <f>IF($A19="","",IFERROR(IF(INDEX('MPS Plan'!$S$9:$S$108,MATCH($A19,'MPS Plan'!$U$9:$U$108,0))="Open",INDEX('MPS Plan'!$T$9:$T$108,MATCH($A19,'MPS Plan'!$U$9:$U$108,0)),"No open rescheduling exception identified"),""))</f>
        <v/>
      </c>
      <c r="V19" s="13">
        <f>IFERROR(AGGREGATE(15,6,ROW('MPS Plan'!$A$9:$A$108)/('MPS Plan'!$S$9:$S$108="Open"),ROWS($V$9:V19)),"")</f>
        <v/>
      </c>
      <c r="W19" s="10">
        <f>IF($V19="","",$V19)</f>
        <v/>
      </c>
      <c r="X19" s="9">
        <f>IF($V19="","",IFERROR(INDEX('MPS Plan'!$E$9:$E$108,$V19-8),""))</f>
        <v/>
      </c>
      <c r="Y19" s="10">
        <f>IF($V19="","",IFERROR(INDEX('MPS Plan'!$B$9:$B$108,$V19-8),""))</f>
        <v/>
      </c>
      <c r="Z19" s="10">
        <f>IF($V19="","",IFERROR(INDEX('MPS Plan'!$C$9:$C$108,$V19-8),""))</f>
        <v/>
      </c>
      <c r="AA19" s="10">
        <f>IF($V19="","",IFERROR(INDEX('MPS Plan'!$D$9:$D$108,$V19-8),""))</f>
        <v/>
      </c>
      <c r="AB19" s="9">
        <f>IF($V19="","",IFERROR(INDEX('MPS Plan'!$F$9:$F$108,$V19-8),""))</f>
        <v/>
      </c>
      <c r="AC19" s="10">
        <f>IF($V19="","",IFERROR(INDEX('MPS Plan'!$T$9:$T$108,$V19-8),""))</f>
        <v/>
      </c>
      <c r="AD19" s="10">
        <f>IF($V19="","",IFERROR(INDEX('MPS Plan'!$M$9:$M$108,$V19-8),""))</f>
        <v/>
      </c>
      <c r="AE19" s="10">
        <f>IF($V19="","",IFERROR(INDEX('MPS Plan'!$N$9:$N$108,$V19-8),""))</f>
        <v/>
      </c>
      <c r="AF19" s="10">
        <f>IF($V19="","",IFERROR(INDEX('MPS Plan'!$L$9:$L$108,$V19-8),""))</f>
        <v/>
      </c>
    </row>
    <row r="20" ht="25" customHeight="1">
      <c r="A20" s="13">
        <f>IFERROR(SMALL('MPS Plan'!$U$9:$U$108,ROWS($A$9:A20)),"")</f>
        <v/>
      </c>
      <c r="B20" s="10">
        <f>IF($A20="","",IFERROR(INDEX('MPS Plan'!$A$9:$A$108,MATCH($A20,'MPS Plan'!$U$9:$U$108,0)),""))</f>
        <v/>
      </c>
      <c r="C20" s="9">
        <f>IF($A20="","",IFERROR(INDEX('MPS Plan'!$E$9:$E$108,MATCH($A20,'MPS Plan'!$U$9:$U$108,0)),""))</f>
        <v/>
      </c>
      <c r="D20" s="10">
        <f>IF($A20="","",IFERROR(INDEX('MPS Plan'!$B$9:$B$108,MATCH($A20,'MPS Plan'!$U$9:$U$108,0)),""))</f>
        <v/>
      </c>
      <c r="E20" s="10">
        <f>IF($A20="","",IFERROR(INDEX('MPS Plan'!$C$9:$C$108,MATCH($A20,'MPS Plan'!$U$9:$U$108,0)),""))</f>
        <v/>
      </c>
      <c r="F20" s="10">
        <f>IF($A20="","",IFERROR(INDEX('MPS Plan'!$D$9:$D$108,MATCH($A20,'MPS Plan'!$U$9:$U$108,0)),""))</f>
        <v/>
      </c>
      <c r="G20" s="9">
        <f>IF($A20="","",IFERROR(INDEX('MPS Plan'!$F$9:$F$108,MATCH($A20,'MPS Plan'!$U$9:$U$108,0)),""))</f>
        <v/>
      </c>
      <c r="H20" s="10">
        <f>IF($A20="","",IFERROR(INDEX('MPS Plan'!$L$9:$L$108,MATCH($A20,'MPS Plan'!$U$9:$U$108,0)),""))</f>
        <v/>
      </c>
      <c r="I20" s="18">
        <f>IF($A20="","",IFERROR(INDEX('MPS Plan'!$G$9:$G$108,MATCH($A20,'MPS Plan'!$U$9:$U$108,0)),""))</f>
        <v/>
      </c>
      <c r="J20" s="18">
        <f>IF($A20="","",IFERROR(INDEX('MPS Plan'!$H$9:$H$108,MATCH($A20,'MPS Plan'!$U$9:$U$108,0)),""))</f>
        <v/>
      </c>
      <c r="K20" s="18">
        <f>IF($A20="","",IFERROR(INDEX('MPS Plan'!$I$9:$I$108,MATCH($A20,'MPS Plan'!$U$9:$U$108,0)),""))</f>
        <v/>
      </c>
      <c r="L20" s="18">
        <f>IF($A20="","",IFERROR(INDEX('MPS Plan'!$J$9:$J$108,MATCH($A20,'MPS Plan'!$U$9:$U$108,0)),""))</f>
        <v/>
      </c>
      <c r="M20" s="18">
        <f>IF($A20="","",IFERROR(INDEX('MPS Plan'!$K$9:$K$108,MATCH($A20,'MPS Plan'!$U$9:$U$108,0)),""))</f>
        <v/>
      </c>
      <c r="N20" s="18">
        <f>IF($A20="","",IFERROR(INDEX('MPS Plan'!$Q$9:$Q$108,MATCH($A20,'MPS Plan'!$U$9:$U$108,0)),""))</f>
        <v/>
      </c>
      <c r="O20" s="18">
        <f>IF($A20="","",IFERROR(INDEX('MPS Plan'!$R$9:$R$108,MATCH($A20,'MPS Plan'!$U$9:$U$108,0)),""))</f>
        <v/>
      </c>
      <c r="P20" s="10">
        <f>IF($A20="","",IFERROR(INDEX('MPS Plan'!$M$9:$M$108,MATCH($A20,'MPS Plan'!$U$9:$U$108,0)),""))</f>
        <v/>
      </c>
      <c r="Q20" s="10">
        <f>IF($A20="","",IFERROR(INDEX('MPS Plan'!$N$9:$N$108,MATCH($A20,'MPS Plan'!$U$9:$U$108,0)),""))</f>
        <v/>
      </c>
      <c r="R20" s="10">
        <f>IF($A20="","",IFERROR(INDEX('MPS Plan'!$O$9:$O$108,MATCH($A20,'MPS Plan'!$U$9:$U$108,0)),""))</f>
        <v/>
      </c>
      <c r="S20" s="10">
        <f>IF($A20="","",IFERROR(INDEX('MPS Plan'!$P$9:$P$108,MATCH($A20,'MPS Plan'!$U$9:$U$108,0)),""))</f>
        <v/>
      </c>
      <c r="T20" s="10">
        <f>IF($A20="","",IFERROR(IF(INDEX('MPS Plan'!$S$9:$S$108,MATCH($A20,'MPS Plan'!$U$9:$U$108,0))="Open",INDEX('MPS Plan'!$T$9:$T$108,MATCH($A20,'MPS Plan'!$U$9:$U$108,0)),"No open rescheduling exception identified"),""))</f>
        <v/>
      </c>
      <c r="V20" s="13">
        <f>IFERROR(AGGREGATE(15,6,ROW('MPS Plan'!$A$9:$A$108)/('MPS Plan'!$S$9:$S$108="Open"),ROWS($V$9:V20)),"")</f>
        <v/>
      </c>
      <c r="W20" s="10">
        <f>IF($V20="","",$V20)</f>
        <v/>
      </c>
      <c r="X20" s="9">
        <f>IF($V20="","",IFERROR(INDEX('MPS Plan'!$E$9:$E$108,$V20-8),""))</f>
        <v/>
      </c>
      <c r="Y20" s="10">
        <f>IF($V20="","",IFERROR(INDEX('MPS Plan'!$B$9:$B$108,$V20-8),""))</f>
        <v/>
      </c>
      <c r="Z20" s="10">
        <f>IF($V20="","",IFERROR(INDEX('MPS Plan'!$C$9:$C$108,$V20-8),""))</f>
        <v/>
      </c>
      <c r="AA20" s="10">
        <f>IF($V20="","",IFERROR(INDEX('MPS Plan'!$D$9:$D$108,$V20-8),""))</f>
        <v/>
      </c>
      <c r="AB20" s="9">
        <f>IF($V20="","",IFERROR(INDEX('MPS Plan'!$F$9:$F$108,$V20-8),""))</f>
        <v/>
      </c>
      <c r="AC20" s="10">
        <f>IF($V20="","",IFERROR(INDEX('MPS Plan'!$T$9:$T$108,$V20-8),""))</f>
        <v/>
      </c>
      <c r="AD20" s="10">
        <f>IF($V20="","",IFERROR(INDEX('MPS Plan'!$M$9:$M$108,$V20-8),""))</f>
        <v/>
      </c>
      <c r="AE20" s="10">
        <f>IF($V20="","",IFERROR(INDEX('MPS Plan'!$N$9:$N$108,$V20-8),""))</f>
        <v/>
      </c>
      <c r="AF20" s="10">
        <f>IF($V20="","",IFERROR(INDEX('MPS Plan'!$L$9:$L$108,$V20-8),""))</f>
        <v/>
      </c>
    </row>
    <row r="21" ht="25" customHeight="1">
      <c r="A21" s="13">
        <f>IFERROR(SMALL('MPS Plan'!$U$9:$U$108,ROWS($A$9:A21)),"")</f>
        <v/>
      </c>
      <c r="B21" s="10">
        <f>IF($A21="","",IFERROR(INDEX('MPS Plan'!$A$9:$A$108,MATCH($A21,'MPS Plan'!$U$9:$U$108,0)),""))</f>
        <v/>
      </c>
      <c r="C21" s="9">
        <f>IF($A21="","",IFERROR(INDEX('MPS Plan'!$E$9:$E$108,MATCH($A21,'MPS Plan'!$U$9:$U$108,0)),""))</f>
        <v/>
      </c>
      <c r="D21" s="10">
        <f>IF($A21="","",IFERROR(INDEX('MPS Plan'!$B$9:$B$108,MATCH($A21,'MPS Plan'!$U$9:$U$108,0)),""))</f>
        <v/>
      </c>
      <c r="E21" s="10">
        <f>IF($A21="","",IFERROR(INDEX('MPS Plan'!$C$9:$C$108,MATCH($A21,'MPS Plan'!$U$9:$U$108,0)),""))</f>
        <v/>
      </c>
      <c r="F21" s="10">
        <f>IF($A21="","",IFERROR(INDEX('MPS Plan'!$D$9:$D$108,MATCH($A21,'MPS Plan'!$U$9:$U$108,0)),""))</f>
        <v/>
      </c>
      <c r="G21" s="9">
        <f>IF($A21="","",IFERROR(INDEX('MPS Plan'!$F$9:$F$108,MATCH($A21,'MPS Plan'!$U$9:$U$108,0)),""))</f>
        <v/>
      </c>
      <c r="H21" s="10">
        <f>IF($A21="","",IFERROR(INDEX('MPS Plan'!$L$9:$L$108,MATCH($A21,'MPS Plan'!$U$9:$U$108,0)),""))</f>
        <v/>
      </c>
      <c r="I21" s="18">
        <f>IF($A21="","",IFERROR(INDEX('MPS Plan'!$G$9:$G$108,MATCH($A21,'MPS Plan'!$U$9:$U$108,0)),""))</f>
        <v/>
      </c>
      <c r="J21" s="18">
        <f>IF($A21="","",IFERROR(INDEX('MPS Plan'!$H$9:$H$108,MATCH($A21,'MPS Plan'!$U$9:$U$108,0)),""))</f>
        <v/>
      </c>
      <c r="K21" s="18">
        <f>IF($A21="","",IFERROR(INDEX('MPS Plan'!$I$9:$I$108,MATCH($A21,'MPS Plan'!$U$9:$U$108,0)),""))</f>
        <v/>
      </c>
      <c r="L21" s="18">
        <f>IF($A21="","",IFERROR(INDEX('MPS Plan'!$J$9:$J$108,MATCH($A21,'MPS Plan'!$U$9:$U$108,0)),""))</f>
        <v/>
      </c>
      <c r="M21" s="18">
        <f>IF($A21="","",IFERROR(INDEX('MPS Plan'!$K$9:$K$108,MATCH($A21,'MPS Plan'!$U$9:$U$108,0)),""))</f>
        <v/>
      </c>
      <c r="N21" s="18">
        <f>IF($A21="","",IFERROR(INDEX('MPS Plan'!$Q$9:$Q$108,MATCH($A21,'MPS Plan'!$U$9:$U$108,0)),""))</f>
        <v/>
      </c>
      <c r="O21" s="18">
        <f>IF($A21="","",IFERROR(INDEX('MPS Plan'!$R$9:$R$108,MATCH($A21,'MPS Plan'!$U$9:$U$108,0)),""))</f>
        <v/>
      </c>
      <c r="P21" s="10">
        <f>IF($A21="","",IFERROR(INDEX('MPS Plan'!$M$9:$M$108,MATCH($A21,'MPS Plan'!$U$9:$U$108,0)),""))</f>
        <v/>
      </c>
      <c r="Q21" s="10">
        <f>IF($A21="","",IFERROR(INDEX('MPS Plan'!$N$9:$N$108,MATCH($A21,'MPS Plan'!$U$9:$U$108,0)),""))</f>
        <v/>
      </c>
      <c r="R21" s="10">
        <f>IF($A21="","",IFERROR(INDEX('MPS Plan'!$O$9:$O$108,MATCH($A21,'MPS Plan'!$U$9:$U$108,0)),""))</f>
        <v/>
      </c>
      <c r="S21" s="10">
        <f>IF($A21="","",IFERROR(INDEX('MPS Plan'!$P$9:$P$108,MATCH($A21,'MPS Plan'!$U$9:$U$108,0)),""))</f>
        <v/>
      </c>
      <c r="T21" s="10">
        <f>IF($A21="","",IFERROR(IF(INDEX('MPS Plan'!$S$9:$S$108,MATCH($A21,'MPS Plan'!$U$9:$U$108,0))="Open",INDEX('MPS Plan'!$T$9:$T$108,MATCH($A21,'MPS Plan'!$U$9:$U$108,0)),"No open rescheduling exception identified"),""))</f>
        <v/>
      </c>
      <c r="V21" s="13">
        <f>IFERROR(AGGREGATE(15,6,ROW('MPS Plan'!$A$9:$A$108)/('MPS Plan'!$S$9:$S$108="Open"),ROWS($V$9:V21)),"")</f>
        <v/>
      </c>
      <c r="W21" s="10">
        <f>IF($V21="","",$V21)</f>
        <v/>
      </c>
      <c r="X21" s="9">
        <f>IF($V21="","",IFERROR(INDEX('MPS Plan'!$E$9:$E$108,$V21-8),""))</f>
        <v/>
      </c>
      <c r="Y21" s="10">
        <f>IF($V21="","",IFERROR(INDEX('MPS Plan'!$B$9:$B$108,$V21-8),""))</f>
        <v/>
      </c>
      <c r="Z21" s="10">
        <f>IF($V21="","",IFERROR(INDEX('MPS Plan'!$C$9:$C$108,$V21-8),""))</f>
        <v/>
      </c>
      <c r="AA21" s="10">
        <f>IF($V21="","",IFERROR(INDEX('MPS Plan'!$D$9:$D$108,$V21-8),""))</f>
        <v/>
      </c>
      <c r="AB21" s="9">
        <f>IF($V21="","",IFERROR(INDEX('MPS Plan'!$F$9:$F$108,$V21-8),""))</f>
        <v/>
      </c>
      <c r="AC21" s="10">
        <f>IF($V21="","",IFERROR(INDEX('MPS Plan'!$T$9:$T$108,$V21-8),""))</f>
        <v/>
      </c>
      <c r="AD21" s="10">
        <f>IF($V21="","",IFERROR(INDEX('MPS Plan'!$M$9:$M$108,$V21-8),""))</f>
        <v/>
      </c>
      <c r="AE21" s="10">
        <f>IF($V21="","",IFERROR(INDEX('MPS Plan'!$N$9:$N$108,$V21-8),""))</f>
        <v/>
      </c>
      <c r="AF21" s="10">
        <f>IF($V21="","",IFERROR(INDEX('MPS Plan'!$L$9:$L$108,$V21-8),""))</f>
        <v/>
      </c>
    </row>
    <row r="22" ht="25" customHeight="1">
      <c r="A22" s="13">
        <f>IFERROR(SMALL('MPS Plan'!$U$9:$U$108,ROWS($A$9:A22)),"")</f>
        <v/>
      </c>
      <c r="B22" s="10">
        <f>IF($A22="","",IFERROR(INDEX('MPS Plan'!$A$9:$A$108,MATCH($A22,'MPS Plan'!$U$9:$U$108,0)),""))</f>
        <v/>
      </c>
      <c r="C22" s="9">
        <f>IF($A22="","",IFERROR(INDEX('MPS Plan'!$E$9:$E$108,MATCH($A22,'MPS Plan'!$U$9:$U$108,0)),""))</f>
        <v/>
      </c>
      <c r="D22" s="10">
        <f>IF($A22="","",IFERROR(INDEX('MPS Plan'!$B$9:$B$108,MATCH($A22,'MPS Plan'!$U$9:$U$108,0)),""))</f>
        <v/>
      </c>
      <c r="E22" s="10">
        <f>IF($A22="","",IFERROR(INDEX('MPS Plan'!$C$9:$C$108,MATCH($A22,'MPS Plan'!$U$9:$U$108,0)),""))</f>
        <v/>
      </c>
      <c r="F22" s="10">
        <f>IF($A22="","",IFERROR(INDEX('MPS Plan'!$D$9:$D$108,MATCH($A22,'MPS Plan'!$U$9:$U$108,0)),""))</f>
        <v/>
      </c>
      <c r="G22" s="9">
        <f>IF($A22="","",IFERROR(INDEX('MPS Plan'!$F$9:$F$108,MATCH($A22,'MPS Plan'!$U$9:$U$108,0)),""))</f>
        <v/>
      </c>
      <c r="H22" s="10">
        <f>IF($A22="","",IFERROR(INDEX('MPS Plan'!$L$9:$L$108,MATCH($A22,'MPS Plan'!$U$9:$U$108,0)),""))</f>
        <v/>
      </c>
      <c r="I22" s="18">
        <f>IF($A22="","",IFERROR(INDEX('MPS Plan'!$G$9:$G$108,MATCH($A22,'MPS Plan'!$U$9:$U$108,0)),""))</f>
        <v/>
      </c>
      <c r="J22" s="18">
        <f>IF($A22="","",IFERROR(INDEX('MPS Plan'!$H$9:$H$108,MATCH($A22,'MPS Plan'!$U$9:$U$108,0)),""))</f>
        <v/>
      </c>
      <c r="K22" s="18">
        <f>IF($A22="","",IFERROR(INDEX('MPS Plan'!$I$9:$I$108,MATCH($A22,'MPS Plan'!$U$9:$U$108,0)),""))</f>
        <v/>
      </c>
      <c r="L22" s="18">
        <f>IF($A22="","",IFERROR(INDEX('MPS Plan'!$J$9:$J$108,MATCH($A22,'MPS Plan'!$U$9:$U$108,0)),""))</f>
        <v/>
      </c>
      <c r="M22" s="18">
        <f>IF($A22="","",IFERROR(INDEX('MPS Plan'!$K$9:$K$108,MATCH($A22,'MPS Plan'!$U$9:$U$108,0)),""))</f>
        <v/>
      </c>
      <c r="N22" s="18">
        <f>IF($A22="","",IFERROR(INDEX('MPS Plan'!$Q$9:$Q$108,MATCH($A22,'MPS Plan'!$U$9:$U$108,0)),""))</f>
        <v/>
      </c>
      <c r="O22" s="18">
        <f>IF($A22="","",IFERROR(INDEX('MPS Plan'!$R$9:$R$108,MATCH($A22,'MPS Plan'!$U$9:$U$108,0)),""))</f>
        <v/>
      </c>
      <c r="P22" s="10">
        <f>IF($A22="","",IFERROR(INDEX('MPS Plan'!$M$9:$M$108,MATCH($A22,'MPS Plan'!$U$9:$U$108,0)),""))</f>
        <v/>
      </c>
      <c r="Q22" s="10">
        <f>IF($A22="","",IFERROR(INDEX('MPS Plan'!$N$9:$N$108,MATCH($A22,'MPS Plan'!$U$9:$U$108,0)),""))</f>
        <v/>
      </c>
      <c r="R22" s="10">
        <f>IF($A22="","",IFERROR(INDEX('MPS Plan'!$O$9:$O$108,MATCH($A22,'MPS Plan'!$U$9:$U$108,0)),""))</f>
        <v/>
      </c>
      <c r="S22" s="10">
        <f>IF($A22="","",IFERROR(INDEX('MPS Plan'!$P$9:$P$108,MATCH($A22,'MPS Plan'!$U$9:$U$108,0)),""))</f>
        <v/>
      </c>
      <c r="T22" s="10">
        <f>IF($A22="","",IFERROR(IF(INDEX('MPS Plan'!$S$9:$S$108,MATCH($A22,'MPS Plan'!$U$9:$U$108,0))="Open",INDEX('MPS Plan'!$T$9:$T$108,MATCH($A22,'MPS Plan'!$U$9:$U$108,0)),"No open rescheduling exception identified"),""))</f>
        <v/>
      </c>
      <c r="V22" s="13">
        <f>IFERROR(AGGREGATE(15,6,ROW('MPS Plan'!$A$9:$A$108)/('MPS Plan'!$S$9:$S$108="Open"),ROWS($V$9:V22)),"")</f>
        <v/>
      </c>
      <c r="W22" s="10">
        <f>IF($V22="","",$V22)</f>
        <v/>
      </c>
      <c r="X22" s="9">
        <f>IF($V22="","",IFERROR(INDEX('MPS Plan'!$E$9:$E$108,$V22-8),""))</f>
        <v/>
      </c>
      <c r="Y22" s="10">
        <f>IF($V22="","",IFERROR(INDEX('MPS Plan'!$B$9:$B$108,$V22-8),""))</f>
        <v/>
      </c>
      <c r="Z22" s="10">
        <f>IF($V22="","",IFERROR(INDEX('MPS Plan'!$C$9:$C$108,$V22-8),""))</f>
        <v/>
      </c>
      <c r="AA22" s="10">
        <f>IF($V22="","",IFERROR(INDEX('MPS Plan'!$D$9:$D$108,$V22-8),""))</f>
        <v/>
      </c>
      <c r="AB22" s="9">
        <f>IF($V22="","",IFERROR(INDEX('MPS Plan'!$F$9:$F$108,$V22-8),""))</f>
        <v/>
      </c>
      <c r="AC22" s="10">
        <f>IF($V22="","",IFERROR(INDEX('MPS Plan'!$T$9:$T$108,$V22-8),""))</f>
        <v/>
      </c>
      <c r="AD22" s="10">
        <f>IF($V22="","",IFERROR(INDEX('MPS Plan'!$M$9:$M$108,$V22-8),""))</f>
        <v/>
      </c>
      <c r="AE22" s="10">
        <f>IF($V22="","",IFERROR(INDEX('MPS Plan'!$N$9:$N$108,$V22-8),""))</f>
        <v/>
      </c>
      <c r="AF22" s="10">
        <f>IF($V22="","",IFERROR(INDEX('MPS Plan'!$L$9:$L$108,$V22-8),""))</f>
        <v/>
      </c>
    </row>
    <row r="23" ht="25" customHeight="1">
      <c r="A23" s="13">
        <f>IFERROR(SMALL('MPS Plan'!$U$9:$U$108,ROWS($A$9:A23)),"")</f>
        <v/>
      </c>
      <c r="B23" s="10">
        <f>IF($A23="","",IFERROR(INDEX('MPS Plan'!$A$9:$A$108,MATCH($A23,'MPS Plan'!$U$9:$U$108,0)),""))</f>
        <v/>
      </c>
      <c r="C23" s="9">
        <f>IF($A23="","",IFERROR(INDEX('MPS Plan'!$E$9:$E$108,MATCH($A23,'MPS Plan'!$U$9:$U$108,0)),""))</f>
        <v/>
      </c>
      <c r="D23" s="10">
        <f>IF($A23="","",IFERROR(INDEX('MPS Plan'!$B$9:$B$108,MATCH($A23,'MPS Plan'!$U$9:$U$108,0)),""))</f>
        <v/>
      </c>
      <c r="E23" s="10">
        <f>IF($A23="","",IFERROR(INDEX('MPS Plan'!$C$9:$C$108,MATCH($A23,'MPS Plan'!$U$9:$U$108,0)),""))</f>
        <v/>
      </c>
      <c r="F23" s="10">
        <f>IF($A23="","",IFERROR(INDEX('MPS Plan'!$D$9:$D$108,MATCH($A23,'MPS Plan'!$U$9:$U$108,0)),""))</f>
        <v/>
      </c>
      <c r="G23" s="9">
        <f>IF($A23="","",IFERROR(INDEX('MPS Plan'!$F$9:$F$108,MATCH($A23,'MPS Plan'!$U$9:$U$108,0)),""))</f>
        <v/>
      </c>
      <c r="H23" s="10">
        <f>IF($A23="","",IFERROR(INDEX('MPS Plan'!$L$9:$L$108,MATCH($A23,'MPS Plan'!$U$9:$U$108,0)),""))</f>
        <v/>
      </c>
      <c r="I23" s="18">
        <f>IF($A23="","",IFERROR(INDEX('MPS Plan'!$G$9:$G$108,MATCH($A23,'MPS Plan'!$U$9:$U$108,0)),""))</f>
        <v/>
      </c>
      <c r="J23" s="18">
        <f>IF($A23="","",IFERROR(INDEX('MPS Plan'!$H$9:$H$108,MATCH($A23,'MPS Plan'!$U$9:$U$108,0)),""))</f>
        <v/>
      </c>
      <c r="K23" s="18">
        <f>IF($A23="","",IFERROR(INDEX('MPS Plan'!$I$9:$I$108,MATCH($A23,'MPS Plan'!$U$9:$U$108,0)),""))</f>
        <v/>
      </c>
      <c r="L23" s="18">
        <f>IF($A23="","",IFERROR(INDEX('MPS Plan'!$J$9:$J$108,MATCH($A23,'MPS Plan'!$U$9:$U$108,0)),""))</f>
        <v/>
      </c>
      <c r="M23" s="18">
        <f>IF($A23="","",IFERROR(INDEX('MPS Plan'!$K$9:$K$108,MATCH($A23,'MPS Plan'!$U$9:$U$108,0)),""))</f>
        <v/>
      </c>
      <c r="N23" s="18">
        <f>IF($A23="","",IFERROR(INDEX('MPS Plan'!$Q$9:$Q$108,MATCH($A23,'MPS Plan'!$U$9:$U$108,0)),""))</f>
        <v/>
      </c>
      <c r="O23" s="18">
        <f>IF($A23="","",IFERROR(INDEX('MPS Plan'!$R$9:$R$108,MATCH($A23,'MPS Plan'!$U$9:$U$108,0)),""))</f>
        <v/>
      </c>
      <c r="P23" s="10">
        <f>IF($A23="","",IFERROR(INDEX('MPS Plan'!$M$9:$M$108,MATCH($A23,'MPS Plan'!$U$9:$U$108,0)),""))</f>
        <v/>
      </c>
      <c r="Q23" s="10">
        <f>IF($A23="","",IFERROR(INDEX('MPS Plan'!$N$9:$N$108,MATCH($A23,'MPS Plan'!$U$9:$U$108,0)),""))</f>
        <v/>
      </c>
      <c r="R23" s="10">
        <f>IF($A23="","",IFERROR(INDEX('MPS Plan'!$O$9:$O$108,MATCH($A23,'MPS Plan'!$U$9:$U$108,0)),""))</f>
        <v/>
      </c>
      <c r="S23" s="10">
        <f>IF($A23="","",IFERROR(INDEX('MPS Plan'!$P$9:$P$108,MATCH($A23,'MPS Plan'!$U$9:$U$108,0)),""))</f>
        <v/>
      </c>
      <c r="T23" s="10">
        <f>IF($A23="","",IFERROR(IF(INDEX('MPS Plan'!$S$9:$S$108,MATCH($A23,'MPS Plan'!$U$9:$U$108,0))="Open",INDEX('MPS Plan'!$T$9:$T$108,MATCH($A23,'MPS Plan'!$U$9:$U$108,0)),"No open rescheduling exception identified"),""))</f>
        <v/>
      </c>
      <c r="V23" s="13">
        <f>IFERROR(AGGREGATE(15,6,ROW('MPS Plan'!$A$9:$A$108)/('MPS Plan'!$S$9:$S$108="Open"),ROWS($V$9:V23)),"")</f>
        <v/>
      </c>
      <c r="W23" s="10">
        <f>IF($V23="","",$V23)</f>
        <v/>
      </c>
      <c r="X23" s="9">
        <f>IF($V23="","",IFERROR(INDEX('MPS Plan'!$E$9:$E$108,$V23-8),""))</f>
        <v/>
      </c>
      <c r="Y23" s="10">
        <f>IF($V23="","",IFERROR(INDEX('MPS Plan'!$B$9:$B$108,$V23-8),""))</f>
        <v/>
      </c>
      <c r="Z23" s="10">
        <f>IF($V23="","",IFERROR(INDEX('MPS Plan'!$C$9:$C$108,$V23-8),""))</f>
        <v/>
      </c>
      <c r="AA23" s="10">
        <f>IF($V23="","",IFERROR(INDEX('MPS Plan'!$D$9:$D$108,$V23-8),""))</f>
        <v/>
      </c>
      <c r="AB23" s="9">
        <f>IF($V23="","",IFERROR(INDEX('MPS Plan'!$F$9:$F$108,$V23-8),""))</f>
        <v/>
      </c>
      <c r="AC23" s="10">
        <f>IF($V23="","",IFERROR(INDEX('MPS Plan'!$T$9:$T$108,$V23-8),""))</f>
        <v/>
      </c>
      <c r="AD23" s="10">
        <f>IF($V23="","",IFERROR(INDEX('MPS Plan'!$M$9:$M$108,$V23-8),""))</f>
        <v/>
      </c>
      <c r="AE23" s="10">
        <f>IF($V23="","",IFERROR(INDEX('MPS Plan'!$N$9:$N$108,$V23-8),""))</f>
        <v/>
      </c>
      <c r="AF23" s="10">
        <f>IF($V23="","",IFERROR(INDEX('MPS Plan'!$L$9:$L$108,$V23-8),""))</f>
        <v/>
      </c>
    </row>
    <row r="24" ht="25" customHeight="1">
      <c r="A24" s="13">
        <f>IFERROR(SMALL('MPS Plan'!$U$9:$U$108,ROWS($A$9:A24)),"")</f>
        <v/>
      </c>
      <c r="B24" s="10">
        <f>IF($A24="","",IFERROR(INDEX('MPS Plan'!$A$9:$A$108,MATCH($A24,'MPS Plan'!$U$9:$U$108,0)),""))</f>
        <v/>
      </c>
      <c r="C24" s="9">
        <f>IF($A24="","",IFERROR(INDEX('MPS Plan'!$E$9:$E$108,MATCH($A24,'MPS Plan'!$U$9:$U$108,0)),""))</f>
        <v/>
      </c>
      <c r="D24" s="10">
        <f>IF($A24="","",IFERROR(INDEX('MPS Plan'!$B$9:$B$108,MATCH($A24,'MPS Plan'!$U$9:$U$108,0)),""))</f>
        <v/>
      </c>
      <c r="E24" s="10">
        <f>IF($A24="","",IFERROR(INDEX('MPS Plan'!$C$9:$C$108,MATCH($A24,'MPS Plan'!$U$9:$U$108,0)),""))</f>
        <v/>
      </c>
      <c r="F24" s="10">
        <f>IF($A24="","",IFERROR(INDEX('MPS Plan'!$D$9:$D$108,MATCH($A24,'MPS Plan'!$U$9:$U$108,0)),""))</f>
        <v/>
      </c>
      <c r="G24" s="9">
        <f>IF($A24="","",IFERROR(INDEX('MPS Plan'!$F$9:$F$108,MATCH($A24,'MPS Plan'!$U$9:$U$108,0)),""))</f>
        <v/>
      </c>
      <c r="H24" s="10">
        <f>IF($A24="","",IFERROR(INDEX('MPS Plan'!$L$9:$L$108,MATCH($A24,'MPS Plan'!$U$9:$U$108,0)),""))</f>
        <v/>
      </c>
      <c r="I24" s="18">
        <f>IF($A24="","",IFERROR(INDEX('MPS Plan'!$G$9:$G$108,MATCH($A24,'MPS Plan'!$U$9:$U$108,0)),""))</f>
        <v/>
      </c>
      <c r="J24" s="18">
        <f>IF($A24="","",IFERROR(INDEX('MPS Plan'!$H$9:$H$108,MATCH($A24,'MPS Plan'!$U$9:$U$108,0)),""))</f>
        <v/>
      </c>
      <c r="K24" s="18">
        <f>IF($A24="","",IFERROR(INDEX('MPS Plan'!$I$9:$I$108,MATCH($A24,'MPS Plan'!$U$9:$U$108,0)),""))</f>
        <v/>
      </c>
      <c r="L24" s="18">
        <f>IF($A24="","",IFERROR(INDEX('MPS Plan'!$J$9:$J$108,MATCH($A24,'MPS Plan'!$U$9:$U$108,0)),""))</f>
        <v/>
      </c>
      <c r="M24" s="18">
        <f>IF($A24="","",IFERROR(INDEX('MPS Plan'!$K$9:$K$108,MATCH($A24,'MPS Plan'!$U$9:$U$108,0)),""))</f>
        <v/>
      </c>
      <c r="N24" s="18">
        <f>IF($A24="","",IFERROR(INDEX('MPS Plan'!$Q$9:$Q$108,MATCH($A24,'MPS Plan'!$U$9:$U$108,0)),""))</f>
        <v/>
      </c>
      <c r="O24" s="18">
        <f>IF($A24="","",IFERROR(INDEX('MPS Plan'!$R$9:$R$108,MATCH($A24,'MPS Plan'!$U$9:$U$108,0)),""))</f>
        <v/>
      </c>
      <c r="P24" s="10">
        <f>IF($A24="","",IFERROR(INDEX('MPS Plan'!$M$9:$M$108,MATCH($A24,'MPS Plan'!$U$9:$U$108,0)),""))</f>
        <v/>
      </c>
      <c r="Q24" s="10">
        <f>IF($A24="","",IFERROR(INDEX('MPS Plan'!$N$9:$N$108,MATCH($A24,'MPS Plan'!$U$9:$U$108,0)),""))</f>
        <v/>
      </c>
      <c r="R24" s="10">
        <f>IF($A24="","",IFERROR(INDEX('MPS Plan'!$O$9:$O$108,MATCH($A24,'MPS Plan'!$U$9:$U$108,0)),""))</f>
        <v/>
      </c>
      <c r="S24" s="10">
        <f>IF($A24="","",IFERROR(INDEX('MPS Plan'!$P$9:$P$108,MATCH($A24,'MPS Plan'!$U$9:$U$108,0)),""))</f>
        <v/>
      </c>
      <c r="T24" s="10">
        <f>IF($A24="","",IFERROR(IF(INDEX('MPS Plan'!$S$9:$S$108,MATCH($A24,'MPS Plan'!$U$9:$U$108,0))="Open",INDEX('MPS Plan'!$T$9:$T$108,MATCH($A24,'MPS Plan'!$U$9:$U$108,0)),"No open rescheduling exception identified"),""))</f>
        <v/>
      </c>
      <c r="V24" s="13">
        <f>IFERROR(AGGREGATE(15,6,ROW('MPS Plan'!$A$9:$A$108)/('MPS Plan'!$S$9:$S$108="Open"),ROWS($V$9:V24)),"")</f>
        <v/>
      </c>
      <c r="W24" s="10">
        <f>IF($V24="","",$V24)</f>
        <v/>
      </c>
      <c r="X24" s="9">
        <f>IF($V24="","",IFERROR(INDEX('MPS Plan'!$E$9:$E$108,$V24-8),""))</f>
        <v/>
      </c>
      <c r="Y24" s="10">
        <f>IF($V24="","",IFERROR(INDEX('MPS Plan'!$B$9:$B$108,$V24-8),""))</f>
        <v/>
      </c>
      <c r="Z24" s="10">
        <f>IF($V24="","",IFERROR(INDEX('MPS Plan'!$C$9:$C$108,$V24-8),""))</f>
        <v/>
      </c>
      <c r="AA24" s="10">
        <f>IF($V24="","",IFERROR(INDEX('MPS Plan'!$D$9:$D$108,$V24-8),""))</f>
        <v/>
      </c>
      <c r="AB24" s="9">
        <f>IF($V24="","",IFERROR(INDEX('MPS Plan'!$F$9:$F$108,$V24-8),""))</f>
        <v/>
      </c>
      <c r="AC24" s="10">
        <f>IF($V24="","",IFERROR(INDEX('MPS Plan'!$T$9:$T$108,$V24-8),""))</f>
        <v/>
      </c>
      <c r="AD24" s="10">
        <f>IF($V24="","",IFERROR(INDEX('MPS Plan'!$M$9:$M$108,$V24-8),""))</f>
        <v/>
      </c>
      <c r="AE24" s="10">
        <f>IF($V24="","",IFERROR(INDEX('MPS Plan'!$N$9:$N$108,$V24-8),""))</f>
        <v/>
      </c>
      <c r="AF24" s="10">
        <f>IF($V24="","",IFERROR(INDEX('MPS Plan'!$L$9:$L$108,$V24-8),""))</f>
        <v/>
      </c>
    </row>
    <row r="25" ht="25" customHeight="1">
      <c r="A25" s="13">
        <f>IFERROR(SMALL('MPS Plan'!$U$9:$U$108,ROWS($A$9:A25)),"")</f>
        <v/>
      </c>
      <c r="B25" s="10">
        <f>IF($A25="","",IFERROR(INDEX('MPS Plan'!$A$9:$A$108,MATCH($A25,'MPS Plan'!$U$9:$U$108,0)),""))</f>
        <v/>
      </c>
      <c r="C25" s="9">
        <f>IF($A25="","",IFERROR(INDEX('MPS Plan'!$E$9:$E$108,MATCH($A25,'MPS Plan'!$U$9:$U$108,0)),""))</f>
        <v/>
      </c>
      <c r="D25" s="10">
        <f>IF($A25="","",IFERROR(INDEX('MPS Plan'!$B$9:$B$108,MATCH($A25,'MPS Plan'!$U$9:$U$108,0)),""))</f>
        <v/>
      </c>
      <c r="E25" s="10">
        <f>IF($A25="","",IFERROR(INDEX('MPS Plan'!$C$9:$C$108,MATCH($A25,'MPS Plan'!$U$9:$U$108,0)),""))</f>
        <v/>
      </c>
      <c r="F25" s="10">
        <f>IF($A25="","",IFERROR(INDEX('MPS Plan'!$D$9:$D$108,MATCH($A25,'MPS Plan'!$U$9:$U$108,0)),""))</f>
        <v/>
      </c>
      <c r="G25" s="9">
        <f>IF($A25="","",IFERROR(INDEX('MPS Plan'!$F$9:$F$108,MATCH($A25,'MPS Plan'!$U$9:$U$108,0)),""))</f>
        <v/>
      </c>
      <c r="H25" s="10">
        <f>IF($A25="","",IFERROR(INDEX('MPS Plan'!$L$9:$L$108,MATCH($A25,'MPS Plan'!$U$9:$U$108,0)),""))</f>
        <v/>
      </c>
      <c r="I25" s="18">
        <f>IF($A25="","",IFERROR(INDEX('MPS Plan'!$G$9:$G$108,MATCH($A25,'MPS Plan'!$U$9:$U$108,0)),""))</f>
        <v/>
      </c>
      <c r="J25" s="18">
        <f>IF($A25="","",IFERROR(INDEX('MPS Plan'!$H$9:$H$108,MATCH($A25,'MPS Plan'!$U$9:$U$108,0)),""))</f>
        <v/>
      </c>
      <c r="K25" s="18">
        <f>IF($A25="","",IFERROR(INDEX('MPS Plan'!$I$9:$I$108,MATCH($A25,'MPS Plan'!$U$9:$U$108,0)),""))</f>
        <v/>
      </c>
      <c r="L25" s="18">
        <f>IF($A25="","",IFERROR(INDEX('MPS Plan'!$J$9:$J$108,MATCH($A25,'MPS Plan'!$U$9:$U$108,0)),""))</f>
        <v/>
      </c>
      <c r="M25" s="18">
        <f>IF($A25="","",IFERROR(INDEX('MPS Plan'!$K$9:$K$108,MATCH($A25,'MPS Plan'!$U$9:$U$108,0)),""))</f>
        <v/>
      </c>
      <c r="N25" s="18">
        <f>IF($A25="","",IFERROR(INDEX('MPS Plan'!$Q$9:$Q$108,MATCH($A25,'MPS Plan'!$U$9:$U$108,0)),""))</f>
        <v/>
      </c>
      <c r="O25" s="18">
        <f>IF($A25="","",IFERROR(INDEX('MPS Plan'!$R$9:$R$108,MATCH($A25,'MPS Plan'!$U$9:$U$108,0)),""))</f>
        <v/>
      </c>
      <c r="P25" s="10">
        <f>IF($A25="","",IFERROR(INDEX('MPS Plan'!$M$9:$M$108,MATCH($A25,'MPS Plan'!$U$9:$U$108,0)),""))</f>
        <v/>
      </c>
      <c r="Q25" s="10">
        <f>IF($A25="","",IFERROR(INDEX('MPS Plan'!$N$9:$N$108,MATCH($A25,'MPS Plan'!$U$9:$U$108,0)),""))</f>
        <v/>
      </c>
      <c r="R25" s="10">
        <f>IF($A25="","",IFERROR(INDEX('MPS Plan'!$O$9:$O$108,MATCH($A25,'MPS Plan'!$U$9:$U$108,0)),""))</f>
        <v/>
      </c>
      <c r="S25" s="10">
        <f>IF($A25="","",IFERROR(INDEX('MPS Plan'!$P$9:$P$108,MATCH($A25,'MPS Plan'!$U$9:$U$108,0)),""))</f>
        <v/>
      </c>
      <c r="T25" s="10">
        <f>IF($A25="","",IFERROR(IF(INDEX('MPS Plan'!$S$9:$S$108,MATCH($A25,'MPS Plan'!$U$9:$U$108,0))="Open",INDEX('MPS Plan'!$T$9:$T$108,MATCH($A25,'MPS Plan'!$U$9:$U$108,0)),"No open rescheduling exception identified"),""))</f>
        <v/>
      </c>
      <c r="V25" s="13">
        <f>IFERROR(AGGREGATE(15,6,ROW('MPS Plan'!$A$9:$A$108)/('MPS Plan'!$S$9:$S$108="Open"),ROWS($V$9:V25)),"")</f>
        <v/>
      </c>
      <c r="W25" s="10">
        <f>IF($V25="","",$V25)</f>
        <v/>
      </c>
      <c r="X25" s="9">
        <f>IF($V25="","",IFERROR(INDEX('MPS Plan'!$E$9:$E$108,$V25-8),""))</f>
        <v/>
      </c>
      <c r="Y25" s="10">
        <f>IF($V25="","",IFERROR(INDEX('MPS Plan'!$B$9:$B$108,$V25-8),""))</f>
        <v/>
      </c>
      <c r="Z25" s="10">
        <f>IF($V25="","",IFERROR(INDEX('MPS Plan'!$C$9:$C$108,$V25-8),""))</f>
        <v/>
      </c>
      <c r="AA25" s="10">
        <f>IF($V25="","",IFERROR(INDEX('MPS Plan'!$D$9:$D$108,$V25-8),""))</f>
        <v/>
      </c>
      <c r="AB25" s="9">
        <f>IF($V25="","",IFERROR(INDEX('MPS Plan'!$F$9:$F$108,$V25-8),""))</f>
        <v/>
      </c>
      <c r="AC25" s="10">
        <f>IF($V25="","",IFERROR(INDEX('MPS Plan'!$T$9:$T$108,$V25-8),""))</f>
        <v/>
      </c>
      <c r="AD25" s="10">
        <f>IF($V25="","",IFERROR(INDEX('MPS Plan'!$M$9:$M$108,$V25-8),""))</f>
        <v/>
      </c>
      <c r="AE25" s="10">
        <f>IF($V25="","",IFERROR(INDEX('MPS Plan'!$N$9:$N$108,$V25-8),""))</f>
        <v/>
      </c>
      <c r="AF25" s="10">
        <f>IF($V25="","",IFERROR(INDEX('MPS Plan'!$L$9:$L$108,$V25-8),""))</f>
        <v/>
      </c>
    </row>
    <row r="26" ht="25" customHeight="1">
      <c r="A26" s="13">
        <f>IFERROR(SMALL('MPS Plan'!$U$9:$U$108,ROWS($A$9:A26)),"")</f>
        <v/>
      </c>
      <c r="B26" s="10">
        <f>IF($A26="","",IFERROR(INDEX('MPS Plan'!$A$9:$A$108,MATCH($A26,'MPS Plan'!$U$9:$U$108,0)),""))</f>
        <v/>
      </c>
      <c r="C26" s="9">
        <f>IF($A26="","",IFERROR(INDEX('MPS Plan'!$E$9:$E$108,MATCH($A26,'MPS Plan'!$U$9:$U$108,0)),""))</f>
        <v/>
      </c>
      <c r="D26" s="10">
        <f>IF($A26="","",IFERROR(INDEX('MPS Plan'!$B$9:$B$108,MATCH($A26,'MPS Plan'!$U$9:$U$108,0)),""))</f>
        <v/>
      </c>
      <c r="E26" s="10">
        <f>IF($A26="","",IFERROR(INDEX('MPS Plan'!$C$9:$C$108,MATCH($A26,'MPS Plan'!$U$9:$U$108,0)),""))</f>
        <v/>
      </c>
      <c r="F26" s="10">
        <f>IF($A26="","",IFERROR(INDEX('MPS Plan'!$D$9:$D$108,MATCH($A26,'MPS Plan'!$U$9:$U$108,0)),""))</f>
        <v/>
      </c>
      <c r="G26" s="9">
        <f>IF($A26="","",IFERROR(INDEX('MPS Plan'!$F$9:$F$108,MATCH($A26,'MPS Plan'!$U$9:$U$108,0)),""))</f>
        <v/>
      </c>
      <c r="H26" s="10">
        <f>IF($A26="","",IFERROR(INDEX('MPS Plan'!$L$9:$L$108,MATCH($A26,'MPS Plan'!$U$9:$U$108,0)),""))</f>
        <v/>
      </c>
      <c r="I26" s="18">
        <f>IF($A26="","",IFERROR(INDEX('MPS Plan'!$G$9:$G$108,MATCH($A26,'MPS Plan'!$U$9:$U$108,0)),""))</f>
        <v/>
      </c>
      <c r="J26" s="18">
        <f>IF($A26="","",IFERROR(INDEX('MPS Plan'!$H$9:$H$108,MATCH($A26,'MPS Plan'!$U$9:$U$108,0)),""))</f>
        <v/>
      </c>
      <c r="K26" s="18">
        <f>IF($A26="","",IFERROR(INDEX('MPS Plan'!$I$9:$I$108,MATCH($A26,'MPS Plan'!$U$9:$U$108,0)),""))</f>
        <v/>
      </c>
      <c r="L26" s="18">
        <f>IF($A26="","",IFERROR(INDEX('MPS Plan'!$J$9:$J$108,MATCH($A26,'MPS Plan'!$U$9:$U$108,0)),""))</f>
        <v/>
      </c>
      <c r="M26" s="18">
        <f>IF($A26="","",IFERROR(INDEX('MPS Plan'!$K$9:$K$108,MATCH($A26,'MPS Plan'!$U$9:$U$108,0)),""))</f>
        <v/>
      </c>
      <c r="N26" s="18">
        <f>IF($A26="","",IFERROR(INDEX('MPS Plan'!$Q$9:$Q$108,MATCH($A26,'MPS Plan'!$U$9:$U$108,0)),""))</f>
        <v/>
      </c>
      <c r="O26" s="18">
        <f>IF($A26="","",IFERROR(INDEX('MPS Plan'!$R$9:$R$108,MATCH($A26,'MPS Plan'!$U$9:$U$108,0)),""))</f>
        <v/>
      </c>
      <c r="P26" s="10">
        <f>IF($A26="","",IFERROR(INDEX('MPS Plan'!$M$9:$M$108,MATCH($A26,'MPS Plan'!$U$9:$U$108,0)),""))</f>
        <v/>
      </c>
      <c r="Q26" s="10">
        <f>IF($A26="","",IFERROR(INDEX('MPS Plan'!$N$9:$N$108,MATCH($A26,'MPS Plan'!$U$9:$U$108,0)),""))</f>
        <v/>
      </c>
      <c r="R26" s="10">
        <f>IF($A26="","",IFERROR(INDEX('MPS Plan'!$O$9:$O$108,MATCH($A26,'MPS Plan'!$U$9:$U$108,0)),""))</f>
        <v/>
      </c>
      <c r="S26" s="10">
        <f>IF($A26="","",IFERROR(INDEX('MPS Plan'!$P$9:$P$108,MATCH($A26,'MPS Plan'!$U$9:$U$108,0)),""))</f>
        <v/>
      </c>
      <c r="T26" s="10">
        <f>IF($A26="","",IFERROR(IF(INDEX('MPS Plan'!$S$9:$S$108,MATCH($A26,'MPS Plan'!$U$9:$U$108,0))="Open",INDEX('MPS Plan'!$T$9:$T$108,MATCH($A26,'MPS Plan'!$U$9:$U$108,0)),"No open rescheduling exception identified"),""))</f>
        <v/>
      </c>
      <c r="V26" s="13">
        <f>IFERROR(AGGREGATE(15,6,ROW('MPS Plan'!$A$9:$A$108)/('MPS Plan'!$S$9:$S$108="Open"),ROWS($V$9:V26)),"")</f>
        <v/>
      </c>
      <c r="W26" s="10">
        <f>IF($V26="","",$V26)</f>
        <v/>
      </c>
      <c r="X26" s="9">
        <f>IF($V26="","",IFERROR(INDEX('MPS Plan'!$E$9:$E$108,$V26-8),""))</f>
        <v/>
      </c>
      <c r="Y26" s="10">
        <f>IF($V26="","",IFERROR(INDEX('MPS Plan'!$B$9:$B$108,$V26-8),""))</f>
        <v/>
      </c>
      <c r="Z26" s="10">
        <f>IF($V26="","",IFERROR(INDEX('MPS Plan'!$C$9:$C$108,$V26-8),""))</f>
        <v/>
      </c>
      <c r="AA26" s="10">
        <f>IF($V26="","",IFERROR(INDEX('MPS Plan'!$D$9:$D$108,$V26-8),""))</f>
        <v/>
      </c>
      <c r="AB26" s="9">
        <f>IF($V26="","",IFERROR(INDEX('MPS Plan'!$F$9:$F$108,$V26-8),""))</f>
        <v/>
      </c>
      <c r="AC26" s="10">
        <f>IF($V26="","",IFERROR(INDEX('MPS Plan'!$T$9:$T$108,$V26-8),""))</f>
        <v/>
      </c>
      <c r="AD26" s="10">
        <f>IF($V26="","",IFERROR(INDEX('MPS Plan'!$M$9:$M$108,$V26-8),""))</f>
        <v/>
      </c>
      <c r="AE26" s="10">
        <f>IF($V26="","",IFERROR(INDEX('MPS Plan'!$N$9:$N$108,$V26-8),""))</f>
        <v/>
      </c>
      <c r="AF26" s="10">
        <f>IF($V26="","",IFERROR(INDEX('MPS Plan'!$L$9:$L$108,$V26-8),""))</f>
        <v/>
      </c>
    </row>
    <row r="27" ht="25" customHeight="1">
      <c r="A27" s="13">
        <f>IFERROR(SMALL('MPS Plan'!$U$9:$U$108,ROWS($A$9:A27)),"")</f>
        <v/>
      </c>
      <c r="B27" s="10">
        <f>IF($A27="","",IFERROR(INDEX('MPS Plan'!$A$9:$A$108,MATCH($A27,'MPS Plan'!$U$9:$U$108,0)),""))</f>
        <v/>
      </c>
      <c r="C27" s="9">
        <f>IF($A27="","",IFERROR(INDEX('MPS Plan'!$E$9:$E$108,MATCH($A27,'MPS Plan'!$U$9:$U$108,0)),""))</f>
        <v/>
      </c>
      <c r="D27" s="10">
        <f>IF($A27="","",IFERROR(INDEX('MPS Plan'!$B$9:$B$108,MATCH($A27,'MPS Plan'!$U$9:$U$108,0)),""))</f>
        <v/>
      </c>
      <c r="E27" s="10">
        <f>IF($A27="","",IFERROR(INDEX('MPS Plan'!$C$9:$C$108,MATCH($A27,'MPS Plan'!$U$9:$U$108,0)),""))</f>
        <v/>
      </c>
      <c r="F27" s="10">
        <f>IF($A27="","",IFERROR(INDEX('MPS Plan'!$D$9:$D$108,MATCH($A27,'MPS Plan'!$U$9:$U$108,0)),""))</f>
        <v/>
      </c>
      <c r="G27" s="9">
        <f>IF($A27="","",IFERROR(INDEX('MPS Plan'!$F$9:$F$108,MATCH($A27,'MPS Plan'!$U$9:$U$108,0)),""))</f>
        <v/>
      </c>
      <c r="H27" s="10">
        <f>IF($A27="","",IFERROR(INDEX('MPS Plan'!$L$9:$L$108,MATCH($A27,'MPS Plan'!$U$9:$U$108,0)),""))</f>
        <v/>
      </c>
      <c r="I27" s="18">
        <f>IF($A27="","",IFERROR(INDEX('MPS Plan'!$G$9:$G$108,MATCH($A27,'MPS Plan'!$U$9:$U$108,0)),""))</f>
        <v/>
      </c>
      <c r="J27" s="18">
        <f>IF($A27="","",IFERROR(INDEX('MPS Plan'!$H$9:$H$108,MATCH($A27,'MPS Plan'!$U$9:$U$108,0)),""))</f>
        <v/>
      </c>
      <c r="K27" s="18">
        <f>IF($A27="","",IFERROR(INDEX('MPS Plan'!$I$9:$I$108,MATCH($A27,'MPS Plan'!$U$9:$U$108,0)),""))</f>
        <v/>
      </c>
      <c r="L27" s="18">
        <f>IF($A27="","",IFERROR(INDEX('MPS Plan'!$J$9:$J$108,MATCH($A27,'MPS Plan'!$U$9:$U$108,0)),""))</f>
        <v/>
      </c>
      <c r="M27" s="18">
        <f>IF($A27="","",IFERROR(INDEX('MPS Plan'!$K$9:$K$108,MATCH($A27,'MPS Plan'!$U$9:$U$108,0)),""))</f>
        <v/>
      </c>
      <c r="N27" s="18">
        <f>IF($A27="","",IFERROR(INDEX('MPS Plan'!$Q$9:$Q$108,MATCH($A27,'MPS Plan'!$U$9:$U$108,0)),""))</f>
        <v/>
      </c>
      <c r="O27" s="18">
        <f>IF($A27="","",IFERROR(INDEX('MPS Plan'!$R$9:$R$108,MATCH($A27,'MPS Plan'!$U$9:$U$108,0)),""))</f>
        <v/>
      </c>
      <c r="P27" s="10">
        <f>IF($A27="","",IFERROR(INDEX('MPS Plan'!$M$9:$M$108,MATCH($A27,'MPS Plan'!$U$9:$U$108,0)),""))</f>
        <v/>
      </c>
      <c r="Q27" s="10">
        <f>IF($A27="","",IFERROR(INDEX('MPS Plan'!$N$9:$N$108,MATCH($A27,'MPS Plan'!$U$9:$U$108,0)),""))</f>
        <v/>
      </c>
      <c r="R27" s="10">
        <f>IF($A27="","",IFERROR(INDEX('MPS Plan'!$O$9:$O$108,MATCH($A27,'MPS Plan'!$U$9:$U$108,0)),""))</f>
        <v/>
      </c>
      <c r="S27" s="10">
        <f>IF($A27="","",IFERROR(INDEX('MPS Plan'!$P$9:$P$108,MATCH($A27,'MPS Plan'!$U$9:$U$108,0)),""))</f>
        <v/>
      </c>
      <c r="T27" s="10">
        <f>IF($A27="","",IFERROR(IF(INDEX('MPS Plan'!$S$9:$S$108,MATCH($A27,'MPS Plan'!$U$9:$U$108,0))="Open",INDEX('MPS Plan'!$T$9:$T$108,MATCH($A27,'MPS Plan'!$U$9:$U$108,0)),"No open rescheduling exception identified"),""))</f>
        <v/>
      </c>
      <c r="V27" s="13">
        <f>IFERROR(AGGREGATE(15,6,ROW('MPS Plan'!$A$9:$A$108)/('MPS Plan'!$S$9:$S$108="Open"),ROWS($V$9:V27)),"")</f>
        <v/>
      </c>
      <c r="W27" s="10">
        <f>IF($V27="","",$V27)</f>
        <v/>
      </c>
      <c r="X27" s="9">
        <f>IF($V27="","",IFERROR(INDEX('MPS Plan'!$E$9:$E$108,$V27-8),""))</f>
        <v/>
      </c>
      <c r="Y27" s="10">
        <f>IF($V27="","",IFERROR(INDEX('MPS Plan'!$B$9:$B$108,$V27-8),""))</f>
        <v/>
      </c>
      <c r="Z27" s="10">
        <f>IF($V27="","",IFERROR(INDEX('MPS Plan'!$C$9:$C$108,$V27-8),""))</f>
        <v/>
      </c>
      <c r="AA27" s="10">
        <f>IF($V27="","",IFERROR(INDEX('MPS Plan'!$D$9:$D$108,$V27-8),""))</f>
        <v/>
      </c>
      <c r="AB27" s="9">
        <f>IF($V27="","",IFERROR(INDEX('MPS Plan'!$F$9:$F$108,$V27-8),""))</f>
        <v/>
      </c>
      <c r="AC27" s="10">
        <f>IF($V27="","",IFERROR(INDEX('MPS Plan'!$T$9:$T$108,$V27-8),""))</f>
        <v/>
      </c>
      <c r="AD27" s="10">
        <f>IF($V27="","",IFERROR(INDEX('MPS Plan'!$M$9:$M$108,$V27-8),""))</f>
        <v/>
      </c>
      <c r="AE27" s="10">
        <f>IF($V27="","",IFERROR(INDEX('MPS Plan'!$N$9:$N$108,$V27-8),""))</f>
        <v/>
      </c>
      <c r="AF27" s="10">
        <f>IF($V27="","",IFERROR(INDEX('MPS Plan'!$L$9:$L$108,$V27-8),""))</f>
        <v/>
      </c>
    </row>
    <row r="28" ht="25" customHeight="1">
      <c r="A28" s="13">
        <f>IFERROR(SMALL('MPS Plan'!$U$9:$U$108,ROWS($A$9:A28)),"")</f>
        <v/>
      </c>
      <c r="B28" s="10">
        <f>IF($A28="","",IFERROR(INDEX('MPS Plan'!$A$9:$A$108,MATCH($A28,'MPS Plan'!$U$9:$U$108,0)),""))</f>
        <v/>
      </c>
      <c r="C28" s="9">
        <f>IF($A28="","",IFERROR(INDEX('MPS Plan'!$E$9:$E$108,MATCH($A28,'MPS Plan'!$U$9:$U$108,0)),""))</f>
        <v/>
      </c>
      <c r="D28" s="10">
        <f>IF($A28="","",IFERROR(INDEX('MPS Plan'!$B$9:$B$108,MATCH($A28,'MPS Plan'!$U$9:$U$108,0)),""))</f>
        <v/>
      </c>
      <c r="E28" s="10">
        <f>IF($A28="","",IFERROR(INDEX('MPS Plan'!$C$9:$C$108,MATCH($A28,'MPS Plan'!$U$9:$U$108,0)),""))</f>
        <v/>
      </c>
      <c r="F28" s="10">
        <f>IF($A28="","",IFERROR(INDEX('MPS Plan'!$D$9:$D$108,MATCH($A28,'MPS Plan'!$U$9:$U$108,0)),""))</f>
        <v/>
      </c>
      <c r="G28" s="9">
        <f>IF($A28="","",IFERROR(INDEX('MPS Plan'!$F$9:$F$108,MATCH($A28,'MPS Plan'!$U$9:$U$108,0)),""))</f>
        <v/>
      </c>
      <c r="H28" s="10">
        <f>IF($A28="","",IFERROR(INDEX('MPS Plan'!$L$9:$L$108,MATCH($A28,'MPS Plan'!$U$9:$U$108,0)),""))</f>
        <v/>
      </c>
      <c r="I28" s="18">
        <f>IF($A28="","",IFERROR(INDEX('MPS Plan'!$G$9:$G$108,MATCH($A28,'MPS Plan'!$U$9:$U$108,0)),""))</f>
        <v/>
      </c>
      <c r="J28" s="18">
        <f>IF($A28="","",IFERROR(INDEX('MPS Plan'!$H$9:$H$108,MATCH($A28,'MPS Plan'!$U$9:$U$108,0)),""))</f>
        <v/>
      </c>
      <c r="K28" s="18">
        <f>IF($A28="","",IFERROR(INDEX('MPS Plan'!$I$9:$I$108,MATCH($A28,'MPS Plan'!$U$9:$U$108,0)),""))</f>
        <v/>
      </c>
      <c r="L28" s="18">
        <f>IF($A28="","",IFERROR(INDEX('MPS Plan'!$J$9:$J$108,MATCH($A28,'MPS Plan'!$U$9:$U$108,0)),""))</f>
        <v/>
      </c>
      <c r="M28" s="18">
        <f>IF($A28="","",IFERROR(INDEX('MPS Plan'!$K$9:$K$108,MATCH($A28,'MPS Plan'!$U$9:$U$108,0)),""))</f>
        <v/>
      </c>
      <c r="N28" s="18">
        <f>IF($A28="","",IFERROR(INDEX('MPS Plan'!$Q$9:$Q$108,MATCH($A28,'MPS Plan'!$U$9:$U$108,0)),""))</f>
        <v/>
      </c>
      <c r="O28" s="18">
        <f>IF($A28="","",IFERROR(INDEX('MPS Plan'!$R$9:$R$108,MATCH($A28,'MPS Plan'!$U$9:$U$108,0)),""))</f>
        <v/>
      </c>
      <c r="P28" s="10">
        <f>IF($A28="","",IFERROR(INDEX('MPS Plan'!$M$9:$M$108,MATCH($A28,'MPS Plan'!$U$9:$U$108,0)),""))</f>
        <v/>
      </c>
      <c r="Q28" s="10">
        <f>IF($A28="","",IFERROR(INDEX('MPS Plan'!$N$9:$N$108,MATCH($A28,'MPS Plan'!$U$9:$U$108,0)),""))</f>
        <v/>
      </c>
      <c r="R28" s="10">
        <f>IF($A28="","",IFERROR(INDEX('MPS Plan'!$O$9:$O$108,MATCH($A28,'MPS Plan'!$U$9:$U$108,0)),""))</f>
        <v/>
      </c>
      <c r="S28" s="10">
        <f>IF($A28="","",IFERROR(INDEX('MPS Plan'!$P$9:$P$108,MATCH($A28,'MPS Plan'!$U$9:$U$108,0)),""))</f>
        <v/>
      </c>
      <c r="T28" s="10">
        <f>IF($A28="","",IFERROR(IF(INDEX('MPS Plan'!$S$9:$S$108,MATCH($A28,'MPS Plan'!$U$9:$U$108,0))="Open",INDEX('MPS Plan'!$T$9:$T$108,MATCH($A28,'MPS Plan'!$U$9:$U$108,0)),"No open rescheduling exception identified"),""))</f>
        <v/>
      </c>
      <c r="V28" s="13">
        <f>IFERROR(AGGREGATE(15,6,ROW('MPS Plan'!$A$9:$A$108)/('MPS Plan'!$S$9:$S$108="Open"),ROWS($V$9:V28)),"")</f>
        <v/>
      </c>
      <c r="W28" s="10">
        <f>IF($V28="","",$V28)</f>
        <v/>
      </c>
      <c r="X28" s="9">
        <f>IF($V28="","",IFERROR(INDEX('MPS Plan'!$E$9:$E$108,$V28-8),""))</f>
        <v/>
      </c>
      <c r="Y28" s="10">
        <f>IF($V28="","",IFERROR(INDEX('MPS Plan'!$B$9:$B$108,$V28-8),""))</f>
        <v/>
      </c>
      <c r="Z28" s="10">
        <f>IF($V28="","",IFERROR(INDEX('MPS Plan'!$C$9:$C$108,$V28-8),""))</f>
        <v/>
      </c>
      <c r="AA28" s="10">
        <f>IF($V28="","",IFERROR(INDEX('MPS Plan'!$D$9:$D$108,$V28-8),""))</f>
        <v/>
      </c>
      <c r="AB28" s="9">
        <f>IF($V28="","",IFERROR(INDEX('MPS Plan'!$F$9:$F$108,$V28-8),""))</f>
        <v/>
      </c>
      <c r="AC28" s="10">
        <f>IF($V28="","",IFERROR(INDEX('MPS Plan'!$T$9:$T$108,$V28-8),""))</f>
        <v/>
      </c>
      <c r="AD28" s="10">
        <f>IF($V28="","",IFERROR(INDEX('MPS Plan'!$M$9:$M$108,$V28-8),""))</f>
        <v/>
      </c>
      <c r="AE28" s="10">
        <f>IF($V28="","",IFERROR(INDEX('MPS Plan'!$N$9:$N$108,$V28-8),""))</f>
        <v/>
      </c>
      <c r="AF28" s="10">
        <f>IF($V28="","",IFERROR(INDEX('MPS Plan'!$L$9:$L$108,$V28-8),""))</f>
        <v/>
      </c>
    </row>
    <row r="29" ht="25" customHeight="1">
      <c r="A29" s="13">
        <f>IFERROR(SMALL('MPS Plan'!$U$9:$U$108,ROWS($A$9:A29)),"")</f>
        <v/>
      </c>
      <c r="B29" s="10">
        <f>IF($A29="","",IFERROR(INDEX('MPS Plan'!$A$9:$A$108,MATCH($A29,'MPS Plan'!$U$9:$U$108,0)),""))</f>
        <v/>
      </c>
      <c r="C29" s="9">
        <f>IF($A29="","",IFERROR(INDEX('MPS Plan'!$E$9:$E$108,MATCH($A29,'MPS Plan'!$U$9:$U$108,0)),""))</f>
        <v/>
      </c>
      <c r="D29" s="10">
        <f>IF($A29="","",IFERROR(INDEX('MPS Plan'!$B$9:$B$108,MATCH($A29,'MPS Plan'!$U$9:$U$108,0)),""))</f>
        <v/>
      </c>
      <c r="E29" s="10">
        <f>IF($A29="","",IFERROR(INDEX('MPS Plan'!$C$9:$C$108,MATCH($A29,'MPS Plan'!$U$9:$U$108,0)),""))</f>
        <v/>
      </c>
      <c r="F29" s="10">
        <f>IF($A29="","",IFERROR(INDEX('MPS Plan'!$D$9:$D$108,MATCH($A29,'MPS Plan'!$U$9:$U$108,0)),""))</f>
        <v/>
      </c>
      <c r="G29" s="9">
        <f>IF($A29="","",IFERROR(INDEX('MPS Plan'!$F$9:$F$108,MATCH($A29,'MPS Plan'!$U$9:$U$108,0)),""))</f>
        <v/>
      </c>
      <c r="H29" s="10">
        <f>IF($A29="","",IFERROR(INDEX('MPS Plan'!$L$9:$L$108,MATCH($A29,'MPS Plan'!$U$9:$U$108,0)),""))</f>
        <v/>
      </c>
      <c r="I29" s="18">
        <f>IF($A29="","",IFERROR(INDEX('MPS Plan'!$G$9:$G$108,MATCH($A29,'MPS Plan'!$U$9:$U$108,0)),""))</f>
        <v/>
      </c>
      <c r="J29" s="18">
        <f>IF($A29="","",IFERROR(INDEX('MPS Plan'!$H$9:$H$108,MATCH($A29,'MPS Plan'!$U$9:$U$108,0)),""))</f>
        <v/>
      </c>
      <c r="K29" s="18">
        <f>IF($A29="","",IFERROR(INDEX('MPS Plan'!$I$9:$I$108,MATCH($A29,'MPS Plan'!$U$9:$U$108,0)),""))</f>
        <v/>
      </c>
      <c r="L29" s="18">
        <f>IF($A29="","",IFERROR(INDEX('MPS Plan'!$J$9:$J$108,MATCH($A29,'MPS Plan'!$U$9:$U$108,0)),""))</f>
        <v/>
      </c>
      <c r="M29" s="18">
        <f>IF($A29="","",IFERROR(INDEX('MPS Plan'!$K$9:$K$108,MATCH($A29,'MPS Plan'!$U$9:$U$108,0)),""))</f>
        <v/>
      </c>
      <c r="N29" s="18">
        <f>IF($A29="","",IFERROR(INDEX('MPS Plan'!$Q$9:$Q$108,MATCH($A29,'MPS Plan'!$U$9:$U$108,0)),""))</f>
        <v/>
      </c>
      <c r="O29" s="18">
        <f>IF($A29="","",IFERROR(INDEX('MPS Plan'!$R$9:$R$108,MATCH($A29,'MPS Plan'!$U$9:$U$108,0)),""))</f>
        <v/>
      </c>
      <c r="P29" s="10">
        <f>IF($A29="","",IFERROR(INDEX('MPS Plan'!$M$9:$M$108,MATCH($A29,'MPS Plan'!$U$9:$U$108,0)),""))</f>
        <v/>
      </c>
      <c r="Q29" s="10">
        <f>IF($A29="","",IFERROR(INDEX('MPS Plan'!$N$9:$N$108,MATCH($A29,'MPS Plan'!$U$9:$U$108,0)),""))</f>
        <v/>
      </c>
      <c r="R29" s="10">
        <f>IF($A29="","",IFERROR(INDEX('MPS Plan'!$O$9:$O$108,MATCH($A29,'MPS Plan'!$U$9:$U$108,0)),""))</f>
        <v/>
      </c>
      <c r="S29" s="10">
        <f>IF($A29="","",IFERROR(INDEX('MPS Plan'!$P$9:$P$108,MATCH($A29,'MPS Plan'!$U$9:$U$108,0)),""))</f>
        <v/>
      </c>
      <c r="T29" s="10">
        <f>IF($A29="","",IFERROR(IF(INDEX('MPS Plan'!$S$9:$S$108,MATCH($A29,'MPS Plan'!$U$9:$U$108,0))="Open",INDEX('MPS Plan'!$T$9:$T$108,MATCH($A29,'MPS Plan'!$U$9:$U$108,0)),"No open rescheduling exception identified"),""))</f>
        <v/>
      </c>
      <c r="V29" s="13">
        <f>IFERROR(AGGREGATE(15,6,ROW('MPS Plan'!$A$9:$A$108)/('MPS Plan'!$S$9:$S$108="Open"),ROWS($V$9:V29)),"")</f>
        <v/>
      </c>
      <c r="W29" s="10">
        <f>IF($V29="","",$V29)</f>
        <v/>
      </c>
      <c r="X29" s="9">
        <f>IF($V29="","",IFERROR(INDEX('MPS Plan'!$E$9:$E$108,$V29-8),""))</f>
        <v/>
      </c>
      <c r="Y29" s="10">
        <f>IF($V29="","",IFERROR(INDEX('MPS Plan'!$B$9:$B$108,$V29-8),""))</f>
        <v/>
      </c>
      <c r="Z29" s="10">
        <f>IF($V29="","",IFERROR(INDEX('MPS Plan'!$C$9:$C$108,$V29-8),""))</f>
        <v/>
      </c>
      <c r="AA29" s="10">
        <f>IF($V29="","",IFERROR(INDEX('MPS Plan'!$D$9:$D$108,$V29-8),""))</f>
        <v/>
      </c>
      <c r="AB29" s="9">
        <f>IF($V29="","",IFERROR(INDEX('MPS Plan'!$F$9:$F$108,$V29-8),""))</f>
        <v/>
      </c>
      <c r="AC29" s="10">
        <f>IF($V29="","",IFERROR(INDEX('MPS Plan'!$T$9:$T$108,$V29-8),""))</f>
        <v/>
      </c>
      <c r="AD29" s="10">
        <f>IF($V29="","",IFERROR(INDEX('MPS Plan'!$M$9:$M$108,$V29-8),""))</f>
        <v/>
      </c>
      <c r="AE29" s="10">
        <f>IF($V29="","",IFERROR(INDEX('MPS Plan'!$N$9:$N$108,$V29-8),""))</f>
        <v/>
      </c>
      <c r="AF29" s="10">
        <f>IF($V29="","",IFERROR(INDEX('MPS Plan'!$L$9:$L$108,$V29-8),""))</f>
        <v/>
      </c>
    </row>
    <row r="30" ht="25" customHeight="1">
      <c r="A30" s="13">
        <f>IFERROR(SMALL('MPS Plan'!$U$9:$U$108,ROWS($A$9:A30)),"")</f>
        <v/>
      </c>
      <c r="B30" s="10">
        <f>IF($A30="","",IFERROR(INDEX('MPS Plan'!$A$9:$A$108,MATCH($A30,'MPS Plan'!$U$9:$U$108,0)),""))</f>
        <v/>
      </c>
      <c r="C30" s="9">
        <f>IF($A30="","",IFERROR(INDEX('MPS Plan'!$E$9:$E$108,MATCH($A30,'MPS Plan'!$U$9:$U$108,0)),""))</f>
        <v/>
      </c>
      <c r="D30" s="10">
        <f>IF($A30="","",IFERROR(INDEX('MPS Plan'!$B$9:$B$108,MATCH($A30,'MPS Plan'!$U$9:$U$108,0)),""))</f>
        <v/>
      </c>
      <c r="E30" s="10">
        <f>IF($A30="","",IFERROR(INDEX('MPS Plan'!$C$9:$C$108,MATCH($A30,'MPS Plan'!$U$9:$U$108,0)),""))</f>
        <v/>
      </c>
      <c r="F30" s="10">
        <f>IF($A30="","",IFERROR(INDEX('MPS Plan'!$D$9:$D$108,MATCH($A30,'MPS Plan'!$U$9:$U$108,0)),""))</f>
        <v/>
      </c>
      <c r="G30" s="9">
        <f>IF($A30="","",IFERROR(INDEX('MPS Plan'!$F$9:$F$108,MATCH($A30,'MPS Plan'!$U$9:$U$108,0)),""))</f>
        <v/>
      </c>
      <c r="H30" s="10">
        <f>IF($A30="","",IFERROR(INDEX('MPS Plan'!$L$9:$L$108,MATCH($A30,'MPS Plan'!$U$9:$U$108,0)),""))</f>
        <v/>
      </c>
      <c r="I30" s="18">
        <f>IF($A30="","",IFERROR(INDEX('MPS Plan'!$G$9:$G$108,MATCH($A30,'MPS Plan'!$U$9:$U$108,0)),""))</f>
        <v/>
      </c>
      <c r="J30" s="18">
        <f>IF($A30="","",IFERROR(INDEX('MPS Plan'!$H$9:$H$108,MATCH($A30,'MPS Plan'!$U$9:$U$108,0)),""))</f>
        <v/>
      </c>
      <c r="K30" s="18">
        <f>IF($A30="","",IFERROR(INDEX('MPS Plan'!$I$9:$I$108,MATCH($A30,'MPS Plan'!$U$9:$U$108,0)),""))</f>
        <v/>
      </c>
      <c r="L30" s="18">
        <f>IF($A30="","",IFERROR(INDEX('MPS Plan'!$J$9:$J$108,MATCH($A30,'MPS Plan'!$U$9:$U$108,0)),""))</f>
        <v/>
      </c>
      <c r="M30" s="18">
        <f>IF($A30="","",IFERROR(INDEX('MPS Plan'!$K$9:$K$108,MATCH($A30,'MPS Plan'!$U$9:$U$108,0)),""))</f>
        <v/>
      </c>
      <c r="N30" s="18">
        <f>IF($A30="","",IFERROR(INDEX('MPS Plan'!$Q$9:$Q$108,MATCH($A30,'MPS Plan'!$U$9:$U$108,0)),""))</f>
        <v/>
      </c>
      <c r="O30" s="18">
        <f>IF($A30="","",IFERROR(INDEX('MPS Plan'!$R$9:$R$108,MATCH($A30,'MPS Plan'!$U$9:$U$108,0)),""))</f>
        <v/>
      </c>
      <c r="P30" s="10">
        <f>IF($A30="","",IFERROR(INDEX('MPS Plan'!$M$9:$M$108,MATCH($A30,'MPS Plan'!$U$9:$U$108,0)),""))</f>
        <v/>
      </c>
      <c r="Q30" s="10">
        <f>IF($A30="","",IFERROR(INDEX('MPS Plan'!$N$9:$N$108,MATCH($A30,'MPS Plan'!$U$9:$U$108,0)),""))</f>
        <v/>
      </c>
      <c r="R30" s="10">
        <f>IF($A30="","",IFERROR(INDEX('MPS Plan'!$O$9:$O$108,MATCH($A30,'MPS Plan'!$U$9:$U$108,0)),""))</f>
        <v/>
      </c>
      <c r="S30" s="10">
        <f>IF($A30="","",IFERROR(INDEX('MPS Plan'!$P$9:$P$108,MATCH($A30,'MPS Plan'!$U$9:$U$108,0)),""))</f>
        <v/>
      </c>
      <c r="T30" s="10">
        <f>IF($A30="","",IFERROR(IF(INDEX('MPS Plan'!$S$9:$S$108,MATCH($A30,'MPS Plan'!$U$9:$U$108,0))="Open",INDEX('MPS Plan'!$T$9:$T$108,MATCH($A30,'MPS Plan'!$U$9:$U$108,0)),"No open rescheduling exception identified"),""))</f>
        <v/>
      </c>
      <c r="V30" s="13">
        <f>IFERROR(AGGREGATE(15,6,ROW('MPS Plan'!$A$9:$A$108)/('MPS Plan'!$S$9:$S$108="Open"),ROWS($V$9:V30)),"")</f>
        <v/>
      </c>
      <c r="W30" s="10">
        <f>IF($V30="","",$V30)</f>
        <v/>
      </c>
      <c r="X30" s="9">
        <f>IF($V30="","",IFERROR(INDEX('MPS Plan'!$E$9:$E$108,$V30-8),""))</f>
        <v/>
      </c>
      <c r="Y30" s="10">
        <f>IF($V30="","",IFERROR(INDEX('MPS Plan'!$B$9:$B$108,$V30-8),""))</f>
        <v/>
      </c>
      <c r="Z30" s="10">
        <f>IF($V30="","",IFERROR(INDEX('MPS Plan'!$C$9:$C$108,$V30-8),""))</f>
        <v/>
      </c>
      <c r="AA30" s="10">
        <f>IF($V30="","",IFERROR(INDEX('MPS Plan'!$D$9:$D$108,$V30-8),""))</f>
        <v/>
      </c>
      <c r="AB30" s="9">
        <f>IF($V30="","",IFERROR(INDEX('MPS Plan'!$F$9:$F$108,$V30-8),""))</f>
        <v/>
      </c>
      <c r="AC30" s="10">
        <f>IF($V30="","",IFERROR(INDEX('MPS Plan'!$T$9:$T$108,$V30-8),""))</f>
        <v/>
      </c>
      <c r="AD30" s="10">
        <f>IF($V30="","",IFERROR(INDEX('MPS Plan'!$M$9:$M$108,$V30-8),""))</f>
        <v/>
      </c>
      <c r="AE30" s="10">
        <f>IF($V30="","",IFERROR(INDEX('MPS Plan'!$N$9:$N$108,$V30-8),""))</f>
        <v/>
      </c>
      <c r="AF30" s="10">
        <f>IF($V30="","",IFERROR(INDEX('MPS Plan'!$L$9:$L$108,$V30-8),""))</f>
        <v/>
      </c>
    </row>
    <row r="31" ht="25" customHeight="1">
      <c r="A31" s="13">
        <f>IFERROR(SMALL('MPS Plan'!$U$9:$U$108,ROWS($A$9:A31)),"")</f>
        <v/>
      </c>
      <c r="B31" s="10">
        <f>IF($A31="","",IFERROR(INDEX('MPS Plan'!$A$9:$A$108,MATCH($A31,'MPS Plan'!$U$9:$U$108,0)),""))</f>
        <v/>
      </c>
      <c r="C31" s="9">
        <f>IF($A31="","",IFERROR(INDEX('MPS Plan'!$E$9:$E$108,MATCH($A31,'MPS Plan'!$U$9:$U$108,0)),""))</f>
        <v/>
      </c>
      <c r="D31" s="10">
        <f>IF($A31="","",IFERROR(INDEX('MPS Plan'!$B$9:$B$108,MATCH($A31,'MPS Plan'!$U$9:$U$108,0)),""))</f>
        <v/>
      </c>
      <c r="E31" s="10">
        <f>IF($A31="","",IFERROR(INDEX('MPS Plan'!$C$9:$C$108,MATCH($A31,'MPS Plan'!$U$9:$U$108,0)),""))</f>
        <v/>
      </c>
      <c r="F31" s="10">
        <f>IF($A31="","",IFERROR(INDEX('MPS Plan'!$D$9:$D$108,MATCH($A31,'MPS Plan'!$U$9:$U$108,0)),""))</f>
        <v/>
      </c>
      <c r="G31" s="9">
        <f>IF($A31="","",IFERROR(INDEX('MPS Plan'!$F$9:$F$108,MATCH($A31,'MPS Plan'!$U$9:$U$108,0)),""))</f>
        <v/>
      </c>
      <c r="H31" s="10">
        <f>IF($A31="","",IFERROR(INDEX('MPS Plan'!$L$9:$L$108,MATCH($A31,'MPS Plan'!$U$9:$U$108,0)),""))</f>
        <v/>
      </c>
      <c r="I31" s="18">
        <f>IF($A31="","",IFERROR(INDEX('MPS Plan'!$G$9:$G$108,MATCH($A31,'MPS Plan'!$U$9:$U$108,0)),""))</f>
        <v/>
      </c>
      <c r="J31" s="18">
        <f>IF($A31="","",IFERROR(INDEX('MPS Plan'!$H$9:$H$108,MATCH($A31,'MPS Plan'!$U$9:$U$108,0)),""))</f>
        <v/>
      </c>
      <c r="K31" s="18">
        <f>IF($A31="","",IFERROR(INDEX('MPS Plan'!$I$9:$I$108,MATCH($A31,'MPS Plan'!$U$9:$U$108,0)),""))</f>
        <v/>
      </c>
      <c r="L31" s="18">
        <f>IF($A31="","",IFERROR(INDEX('MPS Plan'!$J$9:$J$108,MATCH($A31,'MPS Plan'!$U$9:$U$108,0)),""))</f>
        <v/>
      </c>
      <c r="M31" s="18">
        <f>IF($A31="","",IFERROR(INDEX('MPS Plan'!$K$9:$K$108,MATCH($A31,'MPS Plan'!$U$9:$U$108,0)),""))</f>
        <v/>
      </c>
      <c r="N31" s="18">
        <f>IF($A31="","",IFERROR(INDEX('MPS Plan'!$Q$9:$Q$108,MATCH($A31,'MPS Plan'!$U$9:$U$108,0)),""))</f>
        <v/>
      </c>
      <c r="O31" s="18">
        <f>IF($A31="","",IFERROR(INDEX('MPS Plan'!$R$9:$R$108,MATCH($A31,'MPS Plan'!$U$9:$U$108,0)),""))</f>
        <v/>
      </c>
      <c r="P31" s="10">
        <f>IF($A31="","",IFERROR(INDEX('MPS Plan'!$M$9:$M$108,MATCH($A31,'MPS Plan'!$U$9:$U$108,0)),""))</f>
        <v/>
      </c>
      <c r="Q31" s="10">
        <f>IF($A31="","",IFERROR(INDEX('MPS Plan'!$N$9:$N$108,MATCH($A31,'MPS Plan'!$U$9:$U$108,0)),""))</f>
        <v/>
      </c>
      <c r="R31" s="10">
        <f>IF($A31="","",IFERROR(INDEX('MPS Plan'!$O$9:$O$108,MATCH($A31,'MPS Plan'!$U$9:$U$108,0)),""))</f>
        <v/>
      </c>
      <c r="S31" s="10">
        <f>IF($A31="","",IFERROR(INDEX('MPS Plan'!$P$9:$P$108,MATCH($A31,'MPS Plan'!$U$9:$U$108,0)),""))</f>
        <v/>
      </c>
      <c r="T31" s="10">
        <f>IF($A31="","",IFERROR(IF(INDEX('MPS Plan'!$S$9:$S$108,MATCH($A31,'MPS Plan'!$U$9:$U$108,0))="Open",INDEX('MPS Plan'!$T$9:$T$108,MATCH($A31,'MPS Plan'!$U$9:$U$108,0)),"No open rescheduling exception identified"),""))</f>
        <v/>
      </c>
      <c r="V31" s="13">
        <f>IFERROR(AGGREGATE(15,6,ROW('MPS Plan'!$A$9:$A$108)/('MPS Plan'!$S$9:$S$108="Open"),ROWS($V$9:V31)),"")</f>
        <v/>
      </c>
      <c r="W31" s="10">
        <f>IF($V31="","",$V31)</f>
        <v/>
      </c>
      <c r="X31" s="9">
        <f>IF($V31="","",IFERROR(INDEX('MPS Plan'!$E$9:$E$108,$V31-8),""))</f>
        <v/>
      </c>
      <c r="Y31" s="10">
        <f>IF($V31="","",IFERROR(INDEX('MPS Plan'!$B$9:$B$108,$V31-8),""))</f>
        <v/>
      </c>
      <c r="Z31" s="10">
        <f>IF($V31="","",IFERROR(INDEX('MPS Plan'!$C$9:$C$108,$V31-8),""))</f>
        <v/>
      </c>
      <c r="AA31" s="10">
        <f>IF($V31="","",IFERROR(INDEX('MPS Plan'!$D$9:$D$108,$V31-8),""))</f>
        <v/>
      </c>
      <c r="AB31" s="9">
        <f>IF($V31="","",IFERROR(INDEX('MPS Plan'!$F$9:$F$108,$V31-8),""))</f>
        <v/>
      </c>
      <c r="AC31" s="10">
        <f>IF($V31="","",IFERROR(INDEX('MPS Plan'!$T$9:$T$108,$V31-8),""))</f>
        <v/>
      </c>
      <c r="AD31" s="10">
        <f>IF($V31="","",IFERROR(INDEX('MPS Plan'!$M$9:$M$108,$V31-8),""))</f>
        <v/>
      </c>
      <c r="AE31" s="10">
        <f>IF($V31="","",IFERROR(INDEX('MPS Plan'!$N$9:$N$108,$V31-8),""))</f>
        <v/>
      </c>
      <c r="AF31" s="10">
        <f>IF($V31="","",IFERROR(INDEX('MPS Plan'!$L$9:$L$108,$V31-8),""))</f>
        <v/>
      </c>
    </row>
    <row r="32" ht="25" customHeight="1">
      <c r="A32" s="13">
        <f>IFERROR(SMALL('MPS Plan'!$U$9:$U$108,ROWS($A$9:A32)),"")</f>
        <v/>
      </c>
      <c r="B32" s="10">
        <f>IF($A32="","",IFERROR(INDEX('MPS Plan'!$A$9:$A$108,MATCH($A32,'MPS Plan'!$U$9:$U$108,0)),""))</f>
        <v/>
      </c>
      <c r="C32" s="9">
        <f>IF($A32="","",IFERROR(INDEX('MPS Plan'!$E$9:$E$108,MATCH($A32,'MPS Plan'!$U$9:$U$108,0)),""))</f>
        <v/>
      </c>
      <c r="D32" s="10">
        <f>IF($A32="","",IFERROR(INDEX('MPS Plan'!$B$9:$B$108,MATCH($A32,'MPS Plan'!$U$9:$U$108,0)),""))</f>
        <v/>
      </c>
      <c r="E32" s="10">
        <f>IF($A32="","",IFERROR(INDEX('MPS Plan'!$C$9:$C$108,MATCH($A32,'MPS Plan'!$U$9:$U$108,0)),""))</f>
        <v/>
      </c>
      <c r="F32" s="10">
        <f>IF($A32="","",IFERROR(INDEX('MPS Plan'!$D$9:$D$108,MATCH($A32,'MPS Plan'!$U$9:$U$108,0)),""))</f>
        <v/>
      </c>
      <c r="G32" s="9">
        <f>IF($A32="","",IFERROR(INDEX('MPS Plan'!$F$9:$F$108,MATCH($A32,'MPS Plan'!$U$9:$U$108,0)),""))</f>
        <v/>
      </c>
      <c r="H32" s="10">
        <f>IF($A32="","",IFERROR(INDEX('MPS Plan'!$L$9:$L$108,MATCH($A32,'MPS Plan'!$U$9:$U$108,0)),""))</f>
        <v/>
      </c>
      <c r="I32" s="18">
        <f>IF($A32="","",IFERROR(INDEX('MPS Plan'!$G$9:$G$108,MATCH($A32,'MPS Plan'!$U$9:$U$108,0)),""))</f>
        <v/>
      </c>
      <c r="J32" s="18">
        <f>IF($A32="","",IFERROR(INDEX('MPS Plan'!$H$9:$H$108,MATCH($A32,'MPS Plan'!$U$9:$U$108,0)),""))</f>
        <v/>
      </c>
      <c r="K32" s="18">
        <f>IF($A32="","",IFERROR(INDEX('MPS Plan'!$I$9:$I$108,MATCH($A32,'MPS Plan'!$U$9:$U$108,0)),""))</f>
        <v/>
      </c>
      <c r="L32" s="18">
        <f>IF($A32="","",IFERROR(INDEX('MPS Plan'!$J$9:$J$108,MATCH($A32,'MPS Plan'!$U$9:$U$108,0)),""))</f>
        <v/>
      </c>
      <c r="M32" s="18">
        <f>IF($A32="","",IFERROR(INDEX('MPS Plan'!$K$9:$K$108,MATCH($A32,'MPS Plan'!$U$9:$U$108,0)),""))</f>
        <v/>
      </c>
      <c r="N32" s="18">
        <f>IF($A32="","",IFERROR(INDEX('MPS Plan'!$Q$9:$Q$108,MATCH($A32,'MPS Plan'!$U$9:$U$108,0)),""))</f>
        <v/>
      </c>
      <c r="O32" s="18">
        <f>IF($A32="","",IFERROR(INDEX('MPS Plan'!$R$9:$R$108,MATCH($A32,'MPS Plan'!$U$9:$U$108,0)),""))</f>
        <v/>
      </c>
      <c r="P32" s="10">
        <f>IF($A32="","",IFERROR(INDEX('MPS Plan'!$M$9:$M$108,MATCH($A32,'MPS Plan'!$U$9:$U$108,0)),""))</f>
        <v/>
      </c>
      <c r="Q32" s="10">
        <f>IF($A32="","",IFERROR(INDEX('MPS Plan'!$N$9:$N$108,MATCH($A32,'MPS Plan'!$U$9:$U$108,0)),""))</f>
        <v/>
      </c>
      <c r="R32" s="10">
        <f>IF($A32="","",IFERROR(INDEX('MPS Plan'!$O$9:$O$108,MATCH($A32,'MPS Plan'!$U$9:$U$108,0)),""))</f>
        <v/>
      </c>
      <c r="S32" s="10">
        <f>IF($A32="","",IFERROR(INDEX('MPS Plan'!$P$9:$P$108,MATCH($A32,'MPS Plan'!$U$9:$U$108,0)),""))</f>
        <v/>
      </c>
      <c r="T32" s="10">
        <f>IF($A32="","",IFERROR(IF(INDEX('MPS Plan'!$S$9:$S$108,MATCH($A32,'MPS Plan'!$U$9:$U$108,0))="Open",INDEX('MPS Plan'!$T$9:$T$108,MATCH($A32,'MPS Plan'!$U$9:$U$108,0)),"No open rescheduling exception identified"),""))</f>
        <v/>
      </c>
      <c r="V32" s="13">
        <f>IFERROR(AGGREGATE(15,6,ROW('MPS Plan'!$A$9:$A$108)/('MPS Plan'!$S$9:$S$108="Open"),ROWS($V$9:V32)),"")</f>
        <v/>
      </c>
      <c r="W32" s="10">
        <f>IF($V32="","",$V32)</f>
        <v/>
      </c>
      <c r="X32" s="9">
        <f>IF($V32="","",IFERROR(INDEX('MPS Plan'!$E$9:$E$108,$V32-8),""))</f>
        <v/>
      </c>
      <c r="Y32" s="10">
        <f>IF($V32="","",IFERROR(INDEX('MPS Plan'!$B$9:$B$108,$V32-8),""))</f>
        <v/>
      </c>
      <c r="Z32" s="10">
        <f>IF($V32="","",IFERROR(INDEX('MPS Plan'!$C$9:$C$108,$V32-8),""))</f>
        <v/>
      </c>
      <c r="AA32" s="10">
        <f>IF($V32="","",IFERROR(INDEX('MPS Plan'!$D$9:$D$108,$V32-8),""))</f>
        <v/>
      </c>
      <c r="AB32" s="9">
        <f>IF($V32="","",IFERROR(INDEX('MPS Plan'!$F$9:$F$108,$V32-8),""))</f>
        <v/>
      </c>
      <c r="AC32" s="10">
        <f>IF($V32="","",IFERROR(INDEX('MPS Plan'!$T$9:$T$108,$V32-8),""))</f>
        <v/>
      </c>
      <c r="AD32" s="10">
        <f>IF($V32="","",IFERROR(INDEX('MPS Plan'!$M$9:$M$108,$V32-8),""))</f>
        <v/>
      </c>
      <c r="AE32" s="10">
        <f>IF($V32="","",IFERROR(INDEX('MPS Plan'!$N$9:$N$108,$V32-8),""))</f>
        <v/>
      </c>
      <c r="AF32" s="10">
        <f>IF($V32="","",IFERROR(INDEX('MPS Plan'!$L$9:$L$108,$V32-8),""))</f>
        <v/>
      </c>
    </row>
    <row r="33" ht="25" customHeight="1">
      <c r="A33" s="13">
        <f>IFERROR(SMALL('MPS Plan'!$U$9:$U$108,ROWS($A$9:A33)),"")</f>
        <v/>
      </c>
      <c r="B33" s="10">
        <f>IF($A33="","",IFERROR(INDEX('MPS Plan'!$A$9:$A$108,MATCH($A33,'MPS Plan'!$U$9:$U$108,0)),""))</f>
        <v/>
      </c>
      <c r="C33" s="9">
        <f>IF($A33="","",IFERROR(INDEX('MPS Plan'!$E$9:$E$108,MATCH($A33,'MPS Plan'!$U$9:$U$108,0)),""))</f>
        <v/>
      </c>
      <c r="D33" s="10">
        <f>IF($A33="","",IFERROR(INDEX('MPS Plan'!$B$9:$B$108,MATCH($A33,'MPS Plan'!$U$9:$U$108,0)),""))</f>
        <v/>
      </c>
      <c r="E33" s="10">
        <f>IF($A33="","",IFERROR(INDEX('MPS Plan'!$C$9:$C$108,MATCH($A33,'MPS Plan'!$U$9:$U$108,0)),""))</f>
        <v/>
      </c>
      <c r="F33" s="10">
        <f>IF($A33="","",IFERROR(INDEX('MPS Plan'!$D$9:$D$108,MATCH($A33,'MPS Plan'!$U$9:$U$108,0)),""))</f>
        <v/>
      </c>
      <c r="G33" s="9">
        <f>IF($A33="","",IFERROR(INDEX('MPS Plan'!$F$9:$F$108,MATCH($A33,'MPS Plan'!$U$9:$U$108,0)),""))</f>
        <v/>
      </c>
      <c r="H33" s="10">
        <f>IF($A33="","",IFERROR(INDEX('MPS Plan'!$L$9:$L$108,MATCH($A33,'MPS Plan'!$U$9:$U$108,0)),""))</f>
        <v/>
      </c>
      <c r="I33" s="18">
        <f>IF($A33="","",IFERROR(INDEX('MPS Plan'!$G$9:$G$108,MATCH($A33,'MPS Plan'!$U$9:$U$108,0)),""))</f>
        <v/>
      </c>
      <c r="J33" s="18">
        <f>IF($A33="","",IFERROR(INDEX('MPS Plan'!$H$9:$H$108,MATCH($A33,'MPS Plan'!$U$9:$U$108,0)),""))</f>
        <v/>
      </c>
      <c r="K33" s="18">
        <f>IF($A33="","",IFERROR(INDEX('MPS Plan'!$I$9:$I$108,MATCH($A33,'MPS Plan'!$U$9:$U$108,0)),""))</f>
        <v/>
      </c>
      <c r="L33" s="18">
        <f>IF($A33="","",IFERROR(INDEX('MPS Plan'!$J$9:$J$108,MATCH($A33,'MPS Plan'!$U$9:$U$108,0)),""))</f>
        <v/>
      </c>
      <c r="M33" s="18">
        <f>IF($A33="","",IFERROR(INDEX('MPS Plan'!$K$9:$K$108,MATCH($A33,'MPS Plan'!$U$9:$U$108,0)),""))</f>
        <v/>
      </c>
      <c r="N33" s="18">
        <f>IF($A33="","",IFERROR(INDEX('MPS Plan'!$Q$9:$Q$108,MATCH($A33,'MPS Plan'!$U$9:$U$108,0)),""))</f>
        <v/>
      </c>
      <c r="O33" s="18">
        <f>IF($A33="","",IFERROR(INDEX('MPS Plan'!$R$9:$R$108,MATCH($A33,'MPS Plan'!$U$9:$U$108,0)),""))</f>
        <v/>
      </c>
      <c r="P33" s="10">
        <f>IF($A33="","",IFERROR(INDEX('MPS Plan'!$M$9:$M$108,MATCH($A33,'MPS Plan'!$U$9:$U$108,0)),""))</f>
        <v/>
      </c>
      <c r="Q33" s="10">
        <f>IF($A33="","",IFERROR(INDEX('MPS Plan'!$N$9:$N$108,MATCH($A33,'MPS Plan'!$U$9:$U$108,0)),""))</f>
        <v/>
      </c>
      <c r="R33" s="10">
        <f>IF($A33="","",IFERROR(INDEX('MPS Plan'!$O$9:$O$108,MATCH($A33,'MPS Plan'!$U$9:$U$108,0)),""))</f>
        <v/>
      </c>
      <c r="S33" s="10">
        <f>IF($A33="","",IFERROR(INDEX('MPS Plan'!$P$9:$P$108,MATCH($A33,'MPS Plan'!$U$9:$U$108,0)),""))</f>
        <v/>
      </c>
      <c r="T33" s="10">
        <f>IF($A33="","",IFERROR(IF(INDEX('MPS Plan'!$S$9:$S$108,MATCH($A33,'MPS Plan'!$U$9:$U$108,0))="Open",INDEX('MPS Plan'!$T$9:$T$108,MATCH($A33,'MPS Plan'!$U$9:$U$108,0)),"No open rescheduling exception identified"),""))</f>
        <v/>
      </c>
      <c r="V33" s="13">
        <f>IFERROR(AGGREGATE(15,6,ROW('MPS Plan'!$A$9:$A$108)/('MPS Plan'!$S$9:$S$108="Open"),ROWS($V$9:V33)),"")</f>
        <v/>
      </c>
      <c r="W33" s="10">
        <f>IF($V33="","",$V33)</f>
        <v/>
      </c>
      <c r="X33" s="9">
        <f>IF($V33="","",IFERROR(INDEX('MPS Plan'!$E$9:$E$108,$V33-8),""))</f>
        <v/>
      </c>
      <c r="Y33" s="10">
        <f>IF($V33="","",IFERROR(INDEX('MPS Plan'!$B$9:$B$108,$V33-8),""))</f>
        <v/>
      </c>
      <c r="Z33" s="10">
        <f>IF($V33="","",IFERROR(INDEX('MPS Plan'!$C$9:$C$108,$V33-8),""))</f>
        <v/>
      </c>
      <c r="AA33" s="10">
        <f>IF($V33="","",IFERROR(INDEX('MPS Plan'!$D$9:$D$108,$V33-8),""))</f>
        <v/>
      </c>
      <c r="AB33" s="9">
        <f>IF($V33="","",IFERROR(INDEX('MPS Plan'!$F$9:$F$108,$V33-8),""))</f>
        <v/>
      </c>
      <c r="AC33" s="10">
        <f>IF($V33="","",IFERROR(INDEX('MPS Plan'!$T$9:$T$108,$V33-8),""))</f>
        <v/>
      </c>
      <c r="AD33" s="10">
        <f>IF($V33="","",IFERROR(INDEX('MPS Plan'!$M$9:$M$108,$V33-8),""))</f>
        <v/>
      </c>
      <c r="AE33" s="10">
        <f>IF($V33="","",IFERROR(INDEX('MPS Plan'!$N$9:$N$108,$V33-8),""))</f>
        <v/>
      </c>
      <c r="AF33" s="10">
        <f>IF($V33="","",IFERROR(INDEX('MPS Plan'!$L$9:$L$108,$V33-8),""))</f>
        <v/>
      </c>
    </row>
    <row r="34" ht="25" customHeight="1">
      <c r="A34" s="13">
        <f>IFERROR(SMALL('MPS Plan'!$U$9:$U$108,ROWS($A$9:A34)),"")</f>
        <v/>
      </c>
      <c r="B34" s="10">
        <f>IF($A34="","",IFERROR(INDEX('MPS Plan'!$A$9:$A$108,MATCH($A34,'MPS Plan'!$U$9:$U$108,0)),""))</f>
        <v/>
      </c>
      <c r="C34" s="9">
        <f>IF($A34="","",IFERROR(INDEX('MPS Plan'!$E$9:$E$108,MATCH($A34,'MPS Plan'!$U$9:$U$108,0)),""))</f>
        <v/>
      </c>
      <c r="D34" s="10">
        <f>IF($A34="","",IFERROR(INDEX('MPS Plan'!$B$9:$B$108,MATCH($A34,'MPS Plan'!$U$9:$U$108,0)),""))</f>
        <v/>
      </c>
      <c r="E34" s="10">
        <f>IF($A34="","",IFERROR(INDEX('MPS Plan'!$C$9:$C$108,MATCH($A34,'MPS Plan'!$U$9:$U$108,0)),""))</f>
        <v/>
      </c>
      <c r="F34" s="10">
        <f>IF($A34="","",IFERROR(INDEX('MPS Plan'!$D$9:$D$108,MATCH($A34,'MPS Plan'!$U$9:$U$108,0)),""))</f>
        <v/>
      </c>
      <c r="G34" s="9">
        <f>IF($A34="","",IFERROR(INDEX('MPS Plan'!$F$9:$F$108,MATCH($A34,'MPS Plan'!$U$9:$U$108,0)),""))</f>
        <v/>
      </c>
      <c r="H34" s="10">
        <f>IF($A34="","",IFERROR(INDEX('MPS Plan'!$L$9:$L$108,MATCH($A34,'MPS Plan'!$U$9:$U$108,0)),""))</f>
        <v/>
      </c>
      <c r="I34" s="18">
        <f>IF($A34="","",IFERROR(INDEX('MPS Plan'!$G$9:$G$108,MATCH($A34,'MPS Plan'!$U$9:$U$108,0)),""))</f>
        <v/>
      </c>
      <c r="J34" s="18">
        <f>IF($A34="","",IFERROR(INDEX('MPS Plan'!$H$9:$H$108,MATCH($A34,'MPS Plan'!$U$9:$U$108,0)),""))</f>
        <v/>
      </c>
      <c r="K34" s="18">
        <f>IF($A34="","",IFERROR(INDEX('MPS Plan'!$I$9:$I$108,MATCH($A34,'MPS Plan'!$U$9:$U$108,0)),""))</f>
        <v/>
      </c>
      <c r="L34" s="18">
        <f>IF($A34="","",IFERROR(INDEX('MPS Plan'!$J$9:$J$108,MATCH($A34,'MPS Plan'!$U$9:$U$108,0)),""))</f>
        <v/>
      </c>
      <c r="M34" s="18">
        <f>IF($A34="","",IFERROR(INDEX('MPS Plan'!$K$9:$K$108,MATCH($A34,'MPS Plan'!$U$9:$U$108,0)),""))</f>
        <v/>
      </c>
      <c r="N34" s="18">
        <f>IF($A34="","",IFERROR(INDEX('MPS Plan'!$Q$9:$Q$108,MATCH($A34,'MPS Plan'!$U$9:$U$108,0)),""))</f>
        <v/>
      </c>
      <c r="O34" s="18">
        <f>IF($A34="","",IFERROR(INDEX('MPS Plan'!$R$9:$R$108,MATCH($A34,'MPS Plan'!$U$9:$U$108,0)),""))</f>
        <v/>
      </c>
      <c r="P34" s="10">
        <f>IF($A34="","",IFERROR(INDEX('MPS Plan'!$M$9:$M$108,MATCH($A34,'MPS Plan'!$U$9:$U$108,0)),""))</f>
        <v/>
      </c>
      <c r="Q34" s="10">
        <f>IF($A34="","",IFERROR(INDEX('MPS Plan'!$N$9:$N$108,MATCH($A34,'MPS Plan'!$U$9:$U$108,0)),""))</f>
        <v/>
      </c>
      <c r="R34" s="10">
        <f>IF($A34="","",IFERROR(INDEX('MPS Plan'!$O$9:$O$108,MATCH($A34,'MPS Plan'!$U$9:$U$108,0)),""))</f>
        <v/>
      </c>
      <c r="S34" s="10">
        <f>IF($A34="","",IFERROR(INDEX('MPS Plan'!$P$9:$P$108,MATCH($A34,'MPS Plan'!$U$9:$U$108,0)),""))</f>
        <v/>
      </c>
      <c r="T34" s="10">
        <f>IF($A34="","",IFERROR(IF(INDEX('MPS Plan'!$S$9:$S$108,MATCH($A34,'MPS Plan'!$U$9:$U$108,0))="Open",INDEX('MPS Plan'!$T$9:$T$108,MATCH($A34,'MPS Plan'!$U$9:$U$108,0)),"No open rescheduling exception identified"),""))</f>
        <v/>
      </c>
      <c r="V34" s="13">
        <f>IFERROR(AGGREGATE(15,6,ROW('MPS Plan'!$A$9:$A$108)/('MPS Plan'!$S$9:$S$108="Open"),ROWS($V$9:V34)),"")</f>
        <v/>
      </c>
      <c r="W34" s="10">
        <f>IF($V34="","",$V34)</f>
        <v/>
      </c>
      <c r="X34" s="9">
        <f>IF($V34="","",IFERROR(INDEX('MPS Plan'!$E$9:$E$108,$V34-8),""))</f>
        <v/>
      </c>
      <c r="Y34" s="10">
        <f>IF($V34="","",IFERROR(INDEX('MPS Plan'!$B$9:$B$108,$V34-8),""))</f>
        <v/>
      </c>
      <c r="Z34" s="10">
        <f>IF($V34="","",IFERROR(INDEX('MPS Plan'!$C$9:$C$108,$V34-8),""))</f>
        <v/>
      </c>
      <c r="AA34" s="10">
        <f>IF($V34="","",IFERROR(INDEX('MPS Plan'!$D$9:$D$108,$V34-8),""))</f>
        <v/>
      </c>
      <c r="AB34" s="9">
        <f>IF($V34="","",IFERROR(INDEX('MPS Plan'!$F$9:$F$108,$V34-8),""))</f>
        <v/>
      </c>
      <c r="AC34" s="10">
        <f>IF($V34="","",IFERROR(INDEX('MPS Plan'!$T$9:$T$108,$V34-8),""))</f>
        <v/>
      </c>
      <c r="AD34" s="10">
        <f>IF($V34="","",IFERROR(INDEX('MPS Plan'!$M$9:$M$108,$V34-8),""))</f>
        <v/>
      </c>
      <c r="AE34" s="10">
        <f>IF($V34="","",IFERROR(INDEX('MPS Plan'!$N$9:$N$108,$V34-8),""))</f>
        <v/>
      </c>
      <c r="AF34" s="10">
        <f>IF($V34="","",IFERROR(INDEX('MPS Plan'!$L$9:$L$108,$V34-8),""))</f>
        <v/>
      </c>
    </row>
    <row r="35" ht="25" customHeight="1">
      <c r="A35" s="13">
        <f>IFERROR(SMALL('MPS Plan'!$U$9:$U$108,ROWS($A$9:A35)),"")</f>
        <v/>
      </c>
      <c r="B35" s="10">
        <f>IF($A35="","",IFERROR(INDEX('MPS Plan'!$A$9:$A$108,MATCH($A35,'MPS Plan'!$U$9:$U$108,0)),""))</f>
        <v/>
      </c>
      <c r="C35" s="9">
        <f>IF($A35="","",IFERROR(INDEX('MPS Plan'!$E$9:$E$108,MATCH($A35,'MPS Plan'!$U$9:$U$108,0)),""))</f>
        <v/>
      </c>
      <c r="D35" s="10">
        <f>IF($A35="","",IFERROR(INDEX('MPS Plan'!$B$9:$B$108,MATCH($A35,'MPS Plan'!$U$9:$U$108,0)),""))</f>
        <v/>
      </c>
      <c r="E35" s="10">
        <f>IF($A35="","",IFERROR(INDEX('MPS Plan'!$C$9:$C$108,MATCH($A35,'MPS Plan'!$U$9:$U$108,0)),""))</f>
        <v/>
      </c>
      <c r="F35" s="10">
        <f>IF($A35="","",IFERROR(INDEX('MPS Plan'!$D$9:$D$108,MATCH($A35,'MPS Plan'!$U$9:$U$108,0)),""))</f>
        <v/>
      </c>
      <c r="G35" s="9">
        <f>IF($A35="","",IFERROR(INDEX('MPS Plan'!$F$9:$F$108,MATCH($A35,'MPS Plan'!$U$9:$U$108,0)),""))</f>
        <v/>
      </c>
      <c r="H35" s="10">
        <f>IF($A35="","",IFERROR(INDEX('MPS Plan'!$L$9:$L$108,MATCH($A35,'MPS Plan'!$U$9:$U$108,0)),""))</f>
        <v/>
      </c>
      <c r="I35" s="18">
        <f>IF($A35="","",IFERROR(INDEX('MPS Plan'!$G$9:$G$108,MATCH($A35,'MPS Plan'!$U$9:$U$108,0)),""))</f>
        <v/>
      </c>
      <c r="J35" s="18">
        <f>IF($A35="","",IFERROR(INDEX('MPS Plan'!$H$9:$H$108,MATCH($A35,'MPS Plan'!$U$9:$U$108,0)),""))</f>
        <v/>
      </c>
      <c r="K35" s="18">
        <f>IF($A35="","",IFERROR(INDEX('MPS Plan'!$I$9:$I$108,MATCH($A35,'MPS Plan'!$U$9:$U$108,0)),""))</f>
        <v/>
      </c>
      <c r="L35" s="18">
        <f>IF($A35="","",IFERROR(INDEX('MPS Plan'!$J$9:$J$108,MATCH($A35,'MPS Plan'!$U$9:$U$108,0)),""))</f>
        <v/>
      </c>
      <c r="M35" s="18">
        <f>IF($A35="","",IFERROR(INDEX('MPS Plan'!$K$9:$K$108,MATCH($A35,'MPS Plan'!$U$9:$U$108,0)),""))</f>
        <v/>
      </c>
      <c r="N35" s="18">
        <f>IF($A35="","",IFERROR(INDEX('MPS Plan'!$Q$9:$Q$108,MATCH($A35,'MPS Plan'!$U$9:$U$108,0)),""))</f>
        <v/>
      </c>
      <c r="O35" s="18">
        <f>IF($A35="","",IFERROR(INDEX('MPS Plan'!$R$9:$R$108,MATCH($A35,'MPS Plan'!$U$9:$U$108,0)),""))</f>
        <v/>
      </c>
      <c r="P35" s="10">
        <f>IF($A35="","",IFERROR(INDEX('MPS Plan'!$M$9:$M$108,MATCH($A35,'MPS Plan'!$U$9:$U$108,0)),""))</f>
        <v/>
      </c>
      <c r="Q35" s="10">
        <f>IF($A35="","",IFERROR(INDEX('MPS Plan'!$N$9:$N$108,MATCH($A35,'MPS Plan'!$U$9:$U$108,0)),""))</f>
        <v/>
      </c>
      <c r="R35" s="10">
        <f>IF($A35="","",IFERROR(INDEX('MPS Plan'!$O$9:$O$108,MATCH($A35,'MPS Plan'!$U$9:$U$108,0)),""))</f>
        <v/>
      </c>
      <c r="S35" s="10">
        <f>IF($A35="","",IFERROR(INDEX('MPS Plan'!$P$9:$P$108,MATCH($A35,'MPS Plan'!$U$9:$U$108,0)),""))</f>
        <v/>
      </c>
      <c r="T35" s="10">
        <f>IF($A35="","",IFERROR(IF(INDEX('MPS Plan'!$S$9:$S$108,MATCH($A35,'MPS Plan'!$U$9:$U$108,0))="Open",INDEX('MPS Plan'!$T$9:$T$108,MATCH($A35,'MPS Plan'!$U$9:$U$108,0)),"No open rescheduling exception identified"),""))</f>
        <v/>
      </c>
      <c r="V35" s="13">
        <f>IFERROR(AGGREGATE(15,6,ROW('MPS Plan'!$A$9:$A$108)/('MPS Plan'!$S$9:$S$108="Open"),ROWS($V$9:V35)),"")</f>
        <v/>
      </c>
      <c r="W35" s="10">
        <f>IF($V35="","",$V35)</f>
        <v/>
      </c>
      <c r="X35" s="9">
        <f>IF($V35="","",IFERROR(INDEX('MPS Plan'!$E$9:$E$108,$V35-8),""))</f>
        <v/>
      </c>
      <c r="Y35" s="10">
        <f>IF($V35="","",IFERROR(INDEX('MPS Plan'!$B$9:$B$108,$V35-8),""))</f>
        <v/>
      </c>
      <c r="Z35" s="10">
        <f>IF($V35="","",IFERROR(INDEX('MPS Plan'!$C$9:$C$108,$V35-8),""))</f>
        <v/>
      </c>
      <c r="AA35" s="10">
        <f>IF($V35="","",IFERROR(INDEX('MPS Plan'!$D$9:$D$108,$V35-8),""))</f>
        <v/>
      </c>
      <c r="AB35" s="9">
        <f>IF($V35="","",IFERROR(INDEX('MPS Plan'!$F$9:$F$108,$V35-8),""))</f>
        <v/>
      </c>
      <c r="AC35" s="10">
        <f>IF($V35="","",IFERROR(INDEX('MPS Plan'!$T$9:$T$108,$V35-8),""))</f>
        <v/>
      </c>
      <c r="AD35" s="10">
        <f>IF($V35="","",IFERROR(INDEX('MPS Plan'!$M$9:$M$108,$V35-8),""))</f>
        <v/>
      </c>
      <c r="AE35" s="10">
        <f>IF($V35="","",IFERROR(INDEX('MPS Plan'!$N$9:$N$108,$V35-8),""))</f>
        <v/>
      </c>
      <c r="AF35" s="10">
        <f>IF($V35="","",IFERROR(INDEX('MPS Plan'!$L$9:$L$108,$V35-8),""))</f>
        <v/>
      </c>
    </row>
    <row r="36" ht="25" customHeight="1">
      <c r="A36" s="13">
        <f>IFERROR(SMALL('MPS Plan'!$U$9:$U$108,ROWS($A$9:A36)),"")</f>
        <v/>
      </c>
      <c r="B36" s="10">
        <f>IF($A36="","",IFERROR(INDEX('MPS Plan'!$A$9:$A$108,MATCH($A36,'MPS Plan'!$U$9:$U$108,0)),""))</f>
        <v/>
      </c>
      <c r="C36" s="9">
        <f>IF($A36="","",IFERROR(INDEX('MPS Plan'!$E$9:$E$108,MATCH($A36,'MPS Plan'!$U$9:$U$108,0)),""))</f>
        <v/>
      </c>
      <c r="D36" s="10">
        <f>IF($A36="","",IFERROR(INDEX('MPS Plan'!$B$9:$B$108,MATCH($A36,'MPS Plan'!$U$9:$U$108,0)),""))</f>
        <v/>
      </c>
      <c r="E36" s="10">
        <f>IF($A36="","",IFERROR(INDEX('MPS Plan'!$C$9:$C$108,MATCH($A36,'MPS Plan'!$U$9:$U$108,0)),""))</f>
        <v/>
      </c>
      <c r="F36" s="10">
        <f>IF($A36="","",IFERROR(INDEX('MPS Plan'!$D$9:$D$108,MATCH($A36,'MPS Plan'!$U$9:$U$108,0)),""))</f>
        <v/>
      </c>
      <c r="G36" s="9">
        <f>IF($A36="","",IFERROR(INDEX('MPS Plan'!$F$9:$F$108,MATCH($A36,'MPS Plan'!$U$9:$U$108,0)),""))</f>
        <v/>
      </c>
      <c r="H36" s="10">
        <f>IF($A36="","",IFERROR(INDEX('MPS Plan'!$L$9:$L$108,MATCH($A36,'MPS Plan'!$U$9:$U$108,0)),""))</f>
        <v/>
      </c>
      <c r="I36" s="18">
        <f>IF($A36="","",IFERROR(INDEX('MPS Plan'!$G$9:$G$108,MATCH($A36,'MPS Plan'!$U$9:$U$108,0)),""))</f>
        <v/>
      </c>
      <c r="J36" s="18">
        <f>IF($A36="","",IFERROR(INDEX('MPS Plan'!$H$9:$H$108,MATCH($A36,'MPS Plan'!$U$9:$U$108,0)),""))</f>
        <v/>
      </c>
      <c r="K36" s="18">
        <f>IF($A36="","",IFERROR(INDEX('MPS Plan'!$I$9:$I$108,MATCH($A36,'MPS Plan'!$U$9:$U$108,0)),""))</f>
        <v/>
      </c>
      <c r="L36" s="18">
        <f>IF($A36="","",IFERROR(INDEX('MPS Plan'!$J$9:$J$108,MATCH($A36,'MPS Plan'!$U$9:$U$108,0)),""))</f>
        <v/>
      </c>
      <c r="M36" s="18">
        <f>IF($A36="","",IFERROR(INDEX('MPS Plan'!$K$9:$K$108,MATCH($A36,'MPS Plan'!$U$9:$U$108,0)),""))</f>
        <v/>
      </c>
      <c r="N36" s="18">
        <f>IF($A36="","",IFERROR(INDEX('MPS Plan'!$Q$9:$Q$108,MATCH($A36,'MPS Plan'!$U$9:$U$108,0)),""))</f>
        <v/>
      </c>
      <c r="O36" s="18">
        <f>IF($A36="","",IFERROR(INDEX('MPS Plan'!$R$9:$R$108,MATCH($A36,'MPS Plan'!$U$9:$U$108,0)),""))</f>
        <v/>
      </c>
      <c r="P36" s="10">
        <f>IF($A36="","",IFERROR(INDEX('MPS Plan'!$M$9:$M$108,MATCH($A36,'MPS Plan'!$U$9:$U$108,0)),""))</f>
        <v/>
      </c>
      <c r="Q36" s="10">
        <f>IF($A36="","",IFERROR(INDEX('MPS Plan'!$N$9:$N$108,MATCH($A36,'MPS Plan'!$U$9:$U$108,0)),""))</f>
        <v/>
      </c>
      <c r="R36" s="10">
        <f>IF($A36="","",IFERROR(INDEX('MPS Plan'!$O$9:$O$108,MATCH($A36,'MPS Plan'!$U$9:$U$108,0)),""))</f>
        <v/>
      </c>
      <c r="S36" s="10">
        <f>IF($A36="","",IFERROR(INDEX('MPS Plan'!$P$9:$P$108,MATCH($A36,'MPS Plan'!$U$9:$U$108,0)),""))</f>
        <v/>
      </c>
      <c r="T36" s="10">
        <f>IF($A36="","",IFERROR(IF(INDEX('MPS Plan'!$S$9:$S$108,MATCH($A36,'MPS Plan'!$U$9:$U$108,0))="Open",INDEX('MPS Plan'!$T$9:$T$108,MATCH($A36,'MPS Plan'!$U$9:$U$108,0)),"No open rescheduling exception identified"),""))</f>
        <v/>
      </c>
      <c r="V36" s="13">
        <f>IFERROR(AGGREGATE(15,6,ROW('MPS Plan'!$A$9:$A$108)/('MPS Plan'!$S$9:$S$108="Open"),ROWS($V$9:V36)),"")</f>
        <v/>
      </c>
      <c r="W36" s="10">
        <f>IF($V36="","",$V36)</f>
        <v/>
      </c>
      <c r="X36" s="9">
        <f>IF($V36="","",IFERROR(INDEX('MPS Plan'!$E$9:$E$108,$V36-8),""))</f>
        <v/>
      </c>
      <c r="Y36" s="10">
        <f>IF($V36="","",IFERROR(INDEX('MPS Plan'!$B$9:$B$108,$V36-8),""))</f>
        <v/>
      </c>
      <c r="Z36" s="10">
        <f>IF($V36="","",IFERROR(INDEX('MPS Plan'!$C$9:$C$108,$V36-8),""))</f>
        <v/>
      </c>
      <c r="AA36" s="10">
        <f>IF($V36="","",IFERROR(INDEX('MPS Plan'!$D$9:$D$108,$V36-8),""))</f>
        <v/>
      </c>
      <c r="AB36" s="9">
        <f>IF($V36="","",IFERROR(INDEX('MPS Plan'!$F$9:$F$108,$V36-8),""))</f>
        <v/>
      </c>
      <c r="AC36" s="10">
        <f>IF($V36="","",IFERROR(INDEX('MPS Plan'!$T$9:$T$108,$V36-8),""))</f>
        <v/>
      </c>
      <c r="AD36" s="10">
        <f>IF($V36="","",IFERROR(INDEX('MPS Plan'!$M$9:$M$108,$V36-8),""))</f>
        <v/>
      </c>
      <c r="AE36" s="10">
        <f>IF($V36="","",IFERROR(INDEX('MPS Plan'!$N$9:$N$108,$V36-8),""))</f>
        <v/>
      </c>
      <c r="AF36" s="10">
        <f>IF($V36="","",IFERROR(INDEX('MPS Plan'!$L$9:$L$108,$V36-8),""))</f>
        <v/>
      </c>
    </row>
    <row r="37" ht="25" customHeight="1">
      <c r="A37" s="13">
        <f>IFERROR(SMALL('MPS Plan'!$U$9:$U$108,ROWS($A$9:A37)),"")</f>
        <v/>
      </c>
      <c r="B37" s="10">
        <f>IF($A37="","",IFERROR(INDEX('MPS Plan'!$A$9:$A$108,MATCH($A37,'MPS Plan'!$U$9:$U$108,0)),""))</f>
        <v/>
      </c>
      <c r="C37" s="9">
        <f>IF($A37="","",IFERROR(INDEX('MPS Plan'!$E$9:$E$108,MATCH($A37,'MPS Plan'!$U$9:$U$108,0)),""))</f>
        <v/>
      </c>
      <c r="D37" s="10">
        <f>IF($A37="","",IFERROR(INDEX('MPS Plan'!$B$9:$B$108,MATCH($A37,'MPS Plan'!$U$9:$U$108,0)),""))</f>
        <v/>
      </c>
      <c r="E37" s="10">
        <f>IF($A37="","",IFERROR(INDEX('MPS Plan'!$C$9:$C$108,MATCH($A37,'MPS Plan'!$U$9:$U$108,0)),""))</f>
        <v/>
      </c>
      <c r="F37" s="10">
        <f>IF($A37="","",IFERROR(INDEX('MPS Plan'!$D$9:$D$108,MATCH($A37,'MPS Plan'!$U$9:$U$108,0)),""))</f>
        <v/>
      </c>
      <c r="G37" s="9">
        <f>IF($A37="","",IFERROR(INDEX('MPS Plan'!$F$9:$F$108,MATCH($A37,'MPS Plan'!$U$9:$U$108,0)),""))</f>
        <v/>
      </c>
      <c r="H37" s="10">
        <f>IF($A37="","",IFERROR(INDEX('MPS Plan'!$L$9:$L$108,MATCH($A37,'MPS Plan'!$U$9:$U$108,0)),""))</f>
        <v/>
      </c>
      <c r="I37" s="18">
        <f>IF($A37="","",IFERROR(INDEX('MPS Plan'!$G$9:$G$108,MATCH($A37,'MPS Plan'!$U$9:$U$108,0)),""))</f>
        <v/>
      </c>
      <c r="J37" s="18">
        <f>IF($A37="","",IFERROR(INDEX('MPS Plan'!$H$9:$H$108,MATCH($A37,'MPS Plan'!$U$9:$U$108,0)),""))</f>
        <v/>
      </c>
      <c r="K37" s="18">
        <f>IF($A37="","",IFERROR(INDEX('MPS Plan'!$I$9:$I$108,MATCH($A37,'MPS Plan'!$U$9:$U$108,0)),""))</f>
        <v/>
      </c>
      <c r="L37" s="18">
        <f>IF($A37="","",IFERROR(INDEX('MPS Plan'!$J$9:$J$108,MATCH($A37,'MPS Plan'!$U$9:$U$108,0)),""))</f>
        <v/>
      </c>
      <c r="M37" s="18">
        <f>IF($A37="","",IFERROR(INDEX('MPS Plan'!$K$9:$K$108,MATCH($A37,'MPS Plan'!$U$9:$U$108,0)),""))</f>
        <v/>
      </c>
      <c r="N37" s="18">
        <f>IF($A37="","",IFERROR(INDEX('MPS Plan'!$Q$9:$Q$108,MATCH($A37,'MPS Plan'!$U$9:$U$108,0)),""))</f>
        <v/>
      </c>
      <c r="O37" s="18">
        <f>IF($A37="","",IFERROR(INDEX('MPS Plan'!$R$9:$R$108,MATCH($A37,'MPS Plan'!$U$9:$U$108,0)),""))</f>
        <v/>
      </c>
      <c r="P37" s="10">
        <f>IF($A37="","",IFERROR(INDEX('MPS Plan'!$M$9:$M$108,MATCH($A37,'MPS Plan'!$U$9:$U$108,0)),""))</f>
        <v/>
      </c>
      <c r="Q37" s="10">
        <f>IF($A37="","",IFERROR(INDEX('MPS Plan'!$N$9:$N$108,MATCH($A37,'MPS Plan'!$U$9:$U$108,0)),""))</f>
        <v/>
      </c>
      <c r="R37" s="10">
        <f>IF($A37="","",IFERROR(INDEX('MPS Plan'!$O$9:$O$108,MATCH($A37,'MPS Plan'!$U$9:$U$108,0)),""))</f>
        <v/>
      </c>
      <c r="S37" s="10">
        <f>IF($A37="","",IFERROR(INDEX('MPS Plan'!$P$9:$P$108,MATCH($A37,'MPS Plan'!$U$9:$U$108,0)),""))</f>
        <v/>
      </c>
      <c r="T37" s="10">
        <f>IF($A37="","",IFERROR(IF(INDEX('MPS Plan'!$S$9:$S$108,MATCH($A37,'MPS Plan'!$U$9:$U$108,0))="Open",INDEX('MPS Plan'!$T$9:$T$108,MATCH($A37,'MPS Plan'!$U$9:$U$108,0)),"No open rescheduling exception identified"),""))</f>
        <v/>
      </c>
      <c r="V37" s="13">
        <f>IFERROR(AGGREGATE(15,6,ROW('MPS Plan'!$A$9:$A$108)/('MPS Plan'!$S$9:$S$108="Open"),ROWS($V$9:V37)),"")</f>
        <v/>
      </c>
      <c r="W37" s="10">
        <f>IF($V37="","",$V37)</f>
        <v/>
      </c>
      <c r="X37" s="9">
        <f>IF($V37="","",IFERROR(INDEX('MPS Plan'!$E$9:$E$108,$V37-8),""))</f>
        <v/>
      </c>
      <c r="Y37" s="10">
        <f>IF($V37="","",IFERROR(INDEX('MPS Plan'!$B$9:$B$108,$V37-8),""))</f>
        <v/>
      </c>
      <c r="Z37" s="10">
        <f>IF($V37="","",IFERROR(INDEX('MPS Plan'!$C$9:$C$108,$V37-8),""))</f>
        <v/>
      </c>
      <c r="AA37" s="10">
        <f>IF($V37="","",IFERROR(INDEX('MPS Plan'!$D$9:$D$108,$V37-8),""))</f>
        <v/>
      </c>
      <c r="AB37" s="9">
        <f>IF($V37="","",IFERROR(INDEX('MPS Plan'!$F$9:$F$108,$V37-8),""))</f>
        <v/>
      </c>
      <c r="AC37" s="10">
        <f>IF($V37="","",IFERROR(INDEX('MPS Plan'!$T$9:$T$108,$V37-8),""))</f>
        <v/>
      </c>
      <c r="AD37" s="10">
        <f>IF($V37="","",IFERROR(INDEX('MPS Plan'!$M$9:$M$108,$V37-8),""))</f>
        <v/>
      </c>
      <c r="AE37" s="10">
        <f>IF($V37="","",IFERROR(INDEX('MPS Plan'!$N$9:$N$108,$V37-8),""))</f>
        <v/>
      </c>
      <c r="AF37" s="10">
        <f>IF($V37="","",IFERROR(INDEX('MPS Plan'!$L$9:$L$108,$V37-8),""))</f>
        <v/>
      </c>
    </row>
    <row r="38" ht="25" customHeight="1">
      <c r="A38" s="13">
        <f>IFERROR(SMALL('MPS Plan'!$U$9:$U$108,ROWS($A$9:A38)),"")</f>
        <v/>
      </c>
      <c r="B38" s="10">
        <f>IF($A38="","",IFERROR(INDEX('MPS Plan'!$A$9:$A$108,MATCH($A38,'MPS Plan'!$U$9:$U$108,0)),""))</f>
        <v/>
      </c>
      <c r="C38" s="9">
        <f>IF($A38="","",IFERROR(INDEX('MPS Plan'!$E$9:$E$108,MATCH($A38,'MPS Plan'!$U$9:$U$108,0)),""))</f>
        <v/>
      </c>
      <c r="D38" s="10">
        <f>IF($A38="","",IFERROR(INDEX('MPS Plan'!$B$9:$B$108,MATCH($A38,'MPS Plan'!$U$9:$U$108,0)),""))</f>
        <v/>
      </c>
      <c r="E38" s="10">
        <f>IF($A38="","",IFERROR(INDEX('MPS Plan'!$C$9:$C$108,MATCH($A38,'MPS Plan'!$U$9:$U$108,0)),""))</f>
        <v/>
      </c>
      <c r="F38" s="10">
        <f>IF($A38="","",IFERROR(INDEX('MPS Plan'!$D$9:$D$108,MATCH($A38,'MPS Plan'!$U$9:$U$108,0)),""))</f>
        <v/>
      </c>
      <c r="G38" s="9">
        <f>IF($A38="","",IFERROR(INDEX('MPS Plan'!$F$9:$F$108,MATCH($A38,'MPS Plan'!$U$9:$U$108,0)),""))</f>
        <v/>
      </c>
      <c r="H38" s="10">
        <f>IF($A38="","",IFERROR(INDEX('MPS Plan'!$L$9:$L$108,MATCH($A38,'MPS Plan'!$U$9:$U$108,0)),""))</f>
        <v/>
      </c>
      <c r="I38" s="18">
        <f>IF($A38="","",IFERROR(INDEX('MPS Plan'!$G$9:$G$108,MATCH($A38,'MPS Plan'!$U$9:$U$108,0)),""))</f>
        <v/>
      </c>
      <c r="J38" s="18">
        <f>IF($A38="","",IFERROR(INDEX('MPS Plan'!$H$9:$H$108,MATCH($A38,'MPS Plan'!$U$9:$U$108,0)),""))</f>
        <v/>
      </c>
      <c r="K38" s="18">
        <f>IF($A38="","",IFERROR(INDEX('MPS Plan'!$I$9:$I$108,MATCH($A38,'MPS Plan'!$U$9:$U$108,0)),""))</f>
        <v/>
      </c>
      <c r="L38" s="18">
        <f>IF($A38="","",IFERROR(INDEX('MPS Plan'!$J$9:$J$108,MATCH($A38,'MPS Plan'!$U$9:$U$108,0)),""))</f>
        <v/>
      </c>
      <c r="M38" s="18">
        <f>IF($A38="","",IFERROR(INDEX('MPS Plan'!$K$9:$K$108,MATCH($A38,'MPS Plan'!$U$9:$U$108,0)),""))</f>
        <v/>
      </c>
      <c r="N38" s="18">
        <f>IF($A38="","",IFERROR(INDEX('MPS Plan'!$Q$9:$Q$108,MATCH($A38,'MPS Plan'!$U$9:$U$108,0)),""))</f>
        <v/>
      </c>
      <c r="O38" s="18">
        <f>IF($A38="","",IFERROR(INDEX('MPS Plan'!$R$9:$R$108,MATCH($A38,'MPS Plan'!$U$9:$U$108,0)),""))</f>
        <v/>
      </c>
      <c r="P38" s="10">
        <f>IF($A38="","",IFERROR(INDEX('MPS Plan'!$M$9:$M$108,MATCH($A38,'MPS Plan'!$U$9:$U$108,0)),""))</f>
        <v/>
      </c>
      <c r="Q38" s="10">
        <f>IF($A38="","",IFERROR(INDEX('MPS Plan'!$N$9:$N$108,MATCH($A38,'MPS Plan'!$U$9:$U$108,0)),""))</f>
        <v/>
      </c>
      <c r="R38" s="10">
        <f>IF($A38="","",IFERROR(INDEX('MPS Plan'!$O$9:$O$108,MATCH($A38,'MPS Plan'!$U$9:$U$108,0)),""))</f>
        <v/>
      </c>
      <c r="S38" s="10">
        <f>IF($A38="","",IFERROR(INDEX('MPS Plan'!$P$9:$P$108,MATCH($A38,'MPS Plan'!$U$9:$U$108,0)),""))</f>
        <v/>
      </c>
      <c r="T38" s="10">
        <f>IF($A38="","",IFERROR(IF(INDEX('MPS Plan'!$S$9:$S$108,MATCH($A38,'MPS Plan'!$U$9:$U$108,0))="Open",INDEX('MPS Plan'!$T$9:$T$108,MATCH($A38,'MPS Plan'!$U$9:$U$108,0)),"No open rescheduling exception identified"),""))</f>
        <v/>
      </c>
      <c r="V38" s="13">
        <f>IFERROR(AGGREGATE(15,6,ROW('MPS Plan'!$A$9:$A$108)/('MPS Plan'!$S$9:$S$108="Open"),ROWS($V$9:V38)),"")</f>
        <v/>
      </c>
      <c r="W38" s="10">
        <f>IF($V38="","",$V38)</f>
        <v/>
      </c>
      <c r="X38" s="9">
        <f>IF($V38="","",IFERROR(INDEX('MPS Plan'!$E$9:$E$108,$V38-8),""))</f>
        <v/>
      </c>
      <c r="Y38" s="10">
        <f>IF($V38="","",IFERROR(INDEX('MPS Plan'!$B$9:$B$108,$V38-8),""))</f>
        <v/>
      </c>
      <c r="Z38" s="10">
        <f>IF($V38="","",IFERROR(INDEX('MPS Plan'!$C$9:$C$108,$V38-8),""))</f>
        <v/>
      </c>
      <c r="AA38" s="10">
        <f>IF($V38="","",IFERROR(INDEX('MPS Plan'!$D$9:$D$108,$V38-8),""))</f>
        <v/>
      </c>
      <c r="AB38" s="9">
        <f>IF($V38="","",IFERROR(INDEX('MPS Plan'!$F$9:$F$108,$V38-8),""))</f>
        <v/>
      </c>
      <c r="AC38" s="10">
        <f>IF($V38="","",IFERROR(INDEX('MPS Plan'!$T$9:$T$108,$V38-8),""))</f>
        <v/>
      </c>
      <c r="AD38" s="10">
        <f>IF($V38="","",IFERROR(INDEX('MPS Plan'!$M$9:$M$108,$V38-8),""))</f>
        <v/>
      </c>
      <c r="AE38" s="10">
        <f>IF($V38="","",IFERROR(INDEX('MPS Plan'!$N$9:$N$108,$V38-8),""))</f>
        <v/>
      </c>
      <c r="AF38" s="10">
        <f>IF($V38="","",IFERROR(INDEX('MPS Plan'!$L$9:$L$108,$V38-8),""))</f>
        <v/>
      </c>
    </row>
    <row r="39" ht="25" customHeight="1">
      <c r="A39" s="13">
        <f>IFERROR(SMALL('MPS Plan'!$U$9:$U$108,ROWS($A$9:A39)),"")</f>
        <v/>
      </c>
      <c r="B39" s="10">
        <f>IF($A39="","",IFERROR(INDEX('MPS Plan'!$A$9:$A$108,MATCH($A39,'MPS Plan'!$U$9:$U$108,0)),""))</f>
        <v/>
      </c>
      <c r="C39" s="9">
        <f>IF($A39="","",IFERROR(INDEX('MPS Plan'!$E$9:$E$108,MATCH($A39,'MPS Plan'!$U$9:$U$108,0)),""))</f>
        <v/>
      </c>
      <c r="D39" s="10">
        <f>IF($A39="","",IFERROR(INDEX('MPS Plan'!$B$9:$B$108,MATCH($A39,'MPS Plan'!$U$9:$U$108,0)),""))</f>
        <v/>
      </c>
      <c r="E39" s="10">
        <f>IF($A39="","",IFERROR(INDEX('MPS Plan'!$C$9:$C$108,MATCH($A39,'MPS Plan'!$U$9:$U$108,0)),""))</f>
        <v/>
      </c>
      <c r="F39" s="10">
        <f>IF($A39="","",IFERROR(INDEX('MPS Plan'!$D$9:$D$108,MATCH($A39,'MPS Plan'!$U$9:$U$108,0)),""))</f>
        <v/>
      </c>
      <c r="G39" s="9">
        <f>IF($A39="","",IFERROR(INDEX('MPS Plan'!$F$9:$F$108,MATCH($A39,'MPS Plan'!$U$9:$U$108,0)),""))</f>
        <v/>
      </c>
      <c r="H39" s="10">
        <f>IF($A39="","",IFERROR(INDEX('MPS Plan'!$L$9:$L$108,MATCH($A39,'MPS Plan'!$U$9:$U$108,0)),""))</f>
        <v/>
      </c>
      <c r="I39" s="18">
        <f>IF($A39="","",IFERROR(INDEX('MPS Plan'!$G$9:$G$108,MATCH($A39,'MPS Plan'!$U$9:$U$108,0)),""))</f>
        <v/>
      </c>
      <c r="J39" s="18">
        <f>IF($A39="","",IFERROR(INDEX('MPS Plan'!$H$9:$H$108,MATCH($A39,'MPS Plan'!$U$9:$U$108,0)),""))</f>
        <v/>
      </c>
      <c r="K39" s="18">
        <f>IF($A39="","",IFERROR(INDEX('MPS Plan'!$I$9:$I$108,MATCH($A39,'MPS Plan'!$U$9:$U$108,0)),""))</f>
        <v/>
      </c>
      <c r="L39" s="18">
        <f>IF($A39="","",IFERROR(INDEX('MPS Plan'!$J$9:$J$108,MATCH($A39,'MPS Plan'!$U$9:$U$108,0)),""))</f>
        <v/>
      </c>
      <c r="M39" s="18">
        <f>IF($A39="","",IFERROR(INDEX('MPS Plan'!$K$9:$K$108,MATCH($A39,'MPS Plan'!$U$9:$U$108,0)),""))</f>
        <v/>
      </c>
      <c r="N39" s="18">
        <f>IF($A39="","",IFERROR(INDEX('MPS Plan'!$Q$9:$Q$108,MATCH($A39,'MPS Plan'!$U$9:$U$108,0)),""))</f>
        <v/>
      </c>
      <c r="O39" s="18">
        <f>IF($A39="","",IFERROR(INDEX('MPS Plan'!$R$9:$R$108,MATCH($A39,'MPS Plan'!$U$9:$U$108,0)),""))</f>
        <v/>
      </c>
      <c r="P39" s="10">
        <f>IF($A39="","",IFERROR(INDEX('MPS Plan'!$M$9:$M$108,MATCH($A39,'MPS Plan'!$U$9:$U$108,0)),""))</f>
        <v/>
      </c>
      <c r="Q39" s="10">
        <f>IF($A39="","",IFERROR(INDEX('MPS Plan'!$N$9:$N$108,MATCH($A39,'MPS Plan'!$U$9:$U$108,0)),""))</f>
        <v/>
      </c>
      <c r="R39" s="10">
        <f>IF($A39="","",IFERROR(INDEX('MPS Plan'!$O$9:$O$108,MATCH($A39,'MPS Plan'!$U$9:$U$108,0)),""))</f>
        <v/>
      </c>
      <c r="S39" s="10">
        <f>IF($A39="","",IFERROR(INDEX('MPS Plan'!$P$9:$P$108,MATCH($A39,'MPS Plan'!$U$9:$U$108,0)),""))</f>
        <v/>
      </c>
      <c r="T39" s="10">
        <f>IF($A39="","",IFERROR(IF(INDEX('MPS Plan'!$S$9:$S$108,MATCH($A39,'MPS Plan'!$U$9:$U$108,0))="Open",INDEX('MPS Plan'!$T$9:$T$108,MATCH($A39,'MPS Plan'!$U$9:$U$108,0)),"No open rescheduling exception identified"),""))</f>
        <v/>
      </c>
      <c r="V39" s="13">
        <f>IFERROR(AGGREGATE(15,6,ROW('MPS Plan'!$A$9:$A$108)/('MPS Plan'!$S$9:$S$108="Open"),ROWS($V$9:V39)),"")</f>
        <v/>
      </c>
      <c r="W39" s="10">
        <f>IF($V39="","",$V39)</f>
        <v/>
      </c>
      <c r="X39" s="9">
        <f>IF($V39="","",IFERROR(INDEX('MPS Plan'!$E$9:$E$108,$V39-8),""))</f>
        <v/>
      </c>
      <c r="Y39" s="10">
        <f>IF($V39="","",IFERROR(INDEX('MPS Plan'!$B$9:$B$108,$V39-8),""))</f>
        <v/>
      </c>
      <c r="Z39" s="10">
        <f>IF($V39="","",IFERROR(INDEX('MPS Plan'!$C$9:$C$108,$V39-8),""))</f>
        <v/>
      </c>
      <c r="AA39" s="10">
        <f>IF($V39="","",IFERROR(INDEX('MPS Plan'!$D$9:$D$108,$V39-8),""))</f>
        <v/>
      </c>
      <c r="AB39" s="9">
        <f>IF($V39="","",IFERROR(INDEX('MPS Plan'!$F$9:$F$108,$V39-8),""))</f>
        <v/>
      </c>
      <c r="AC39" s="10">
        <f>IF($V39="","",IFERROR(INDEX('MPS Plan'!$T$9:$T$108,$V39-8),""))</f>
        <v/>
      </c>
      <c r="AD39" s="10">
        <f>IF($V39="","",IFERROR(INDEX('MPS Plan'!$M$9:$M$108,$V39-8),""))</f>
        <v/>
      </c>
      <c r="AE39" s="10">
        <f>IF($V39="","",IFERROR(INDEX('MPS Plan'!$N$9:$N$108,$V39-8),""))</f>
        <v/>
      </c>
      <c r="AF39" s="10">
        <f>IF($V39="","",IFERROR(INDEX('MPS Plan'!$L$9:$L$108,$V39-8),""))</f>
        <v/>
      </c>
    </row>
    <row r="40" ht="25" customHeight="1">
      <c r="A40" s="13">
        <f>IFERROR(SMALL('MPS Plan'!$U$9:$U$108,ROWS($A$9:A40)),"")</f>
        <v/>
      </c>
      <c r="B40" s="10">
        <f>IF($A40="","",IFERROR(INDEX('MPS Plan'!$A$9:$A$108,MATCH($A40,'MPS Plan'!$U$9:$U$108,0)),""))</f>
        <v/>
      </c>
      <c r="C40" s="9">
        <f>IF($A40="","",IFERROR(INDEX('MPS Plan'!$E$9:$E$108,MATCH($A40,'MPS Plan'!$U$9:$U$108,0)),""))</f>
        <v/>
      </c>
      <c r="D40" s="10">
        <f>IF($A40="","",IFERROR(INDEX('MPS Plan'!$B$9:$B$108,MATCH($A40,'MPS Plan'!$U$9:$U$108,0)),""))</f>
        <v/>
      </c>
      <c r="E40" s="10">
        <f>IF($A40="","",IFERROR(INDEX('MPS Plan'!$C$9:$C$108,MATCH($A40,'MPS Plan'!$U$9:$U$108,0)),""))</f>
        <v/>
      </c>
      <c r="F40" s="10">
        <f>IF($A40="","",IFERROR(INDEX('MPS Plan'!$D$9:$D$108,MATCH($A40,'MPS Plan'!$U$9:$U$108,0)),""))</f>
        <v/>
      </c>
      <c r="G40" s="9">
        <f>IF($A40="","",IFERROR(INDEX('MPS Plan'!$F$9:$F$108,MATCH($A40,'MPS Plan'!$U$9:$U$108,0)),""))</f>
        <v/>
      </c>
      <c r="H40" s="10">
        <f>IF($A40="","",IFERROR(INDEX('MPS Plan'!$L$9:$L$108,MATCH($A40,'MPS Plan'!$U$9:$U$108,0)),""))</f>
        <v/>
      </c>
      <c r="I40" s="18">
        <f>IF($A40="","",IFERROR(INDEX('MPS Plan'!$G$9:$G$108,MATCH($A40,'MPS Plan'!$U$9:$U$108,0)),""))</f>
        <v/>
      </c>
      <c r="J40" s="18">
        <f>IF($A40="","",IFERROR(INDEX('MPS Plan'!$H$9:$H$108,MATCH($A40,'MPS Plan'!$U$9:$U$108,0)),""))</f>
        <v/>
      </c>
      <c r="K40" s="18">
        <f>IF($A40="","",IFERROR(INDEX('MPS Plan'!$I$9:$I$108,MATCH($A40,'MPS Plan'!$U$9:$U$108,0)),""))</f>
        <v/>
      </c>
      <c r="L40" s="18">
        <f>IF($A40="","",IFERROR(INDEX('MPS Plan'!$J$9:$J$108,MATCH($A40,'MPS Plan'!$U$9:$U$108,0)),""))</f>
        <v/>
      </c>
      <c r="M40" s="18">
        <f>IF($A40="","",IFERROR(INDEX('MPS Plan'!$K$9:$K$108,MATCH($A40,'MPS Plan'!$U$9:$U$108,0)),""))</f>
        <v/>
      </c>
      <c r="N40" s="18">
        <f>IF($A40="","",IFERROR(INDEX('MPS Plan'!$Q$9:$Q$108,MATCH($A40,'MPS Plan'!$U$9:$U$108,0)),""))</f>
        <v/>
      </c>
      <c r="O40" s="18">
        <f>IF($A40="","",IFERROR(INDEX('MPS Plan'!$R$9:$R$108,MATCH($A40,'MPS Plan'!$U$9:$U$108,0)),""))</f>
        <v/>
      </c>
      <c r="P40" s="10">
        <f>IF($A40="","",IFERROR(INDEX('MPS Plan'!$M$9:$M$108,MATCH($A40,'MPS Plan'!$U$9:$U$108,0)),""))</f>
        <v/>
      </c>
      <c r="Q40" s="10">
        <f>IF($A40="","",IFERROR(INDEX('MPS Plan'!$N$9:$N$108,MATCH($A40,'MPS Plan'!$U$9:$U$108,0)),""))</f>
        <v/>
      </c>
      <c r="R40" s="10">
        <f>IF($A40="","",IFERROR(INDEX('MPS Plan'!$O$9:$O$108,MATCH($A40,'MPS Plan'!$U$9:$U$108,0)),""))</f>
        <v/>
      </c>
      <c r="S40" s="10">
        <f>IF($A40="","",IFERROR(INDEX('MPS Plan'!$P$9:$P$108,MATCH($A40,'MPS Plan'!$U$9:$U$108,0)),""))</f>
        <v/>
      </c>
      <c r="T40" s="10">
        <f>IF($A40="","",IFERROR(IF(INDEX('MPS Plan'!$S$9:$S$108,MATCH($A40,'MPS Plan'!$U$9:$U$108,0))="Open",INDEX('MPS Plan'!$T$9:$T$108,MATCH($A40,'MPS Plan'!$U$9:$U$108,0)),"No open rescheduling exception identified"),""))</f>
        <v/>
      </c>
      <c r="V40" s="13">
        <f>IFERROR(AGGREGATE(15,6,ROW('MPS Plan'!$A$9:$A$108)/('MPS Plan'!$S$9:$S$108="Open"),ROWS($V$9:V40)),"")</f>
        <v/>
      </c>
      <c r="W40" s="10">
        <f>IF($V40="","",$V40)</f>
        <v/>
      </c>
      <c r="X40" s="9">
        <f>IF($V40="","",IFERROR(INDEX('MPS Plan'!$E$9:$E$108,$V40-8),""))</f>
        <v/>
      </c>
      <c r="Y40" s="10">
        <f>IF($V40="","",IFERROR(INDEX('MPS Plan'!$B$9:$B$108,$V40-8),""))</f>
        <v/>
      </c>
      <c r="Z40" s="10">
        <f>IF($V40="","",IFERROR(INDEX('MPS Plan'!$C$9:$C$108,$V40-8),""))</f>
        <v/>
      </c>
      <c r="AA40" s="10">
        <f>IF($V40="","",IFERROR(INDEX('MPS Plan'!$D$9:$D$108,$V40-8),""))</f>
        <v/>
      </c>
      <c r="AB40" s="9">
        <f>IF($V40="","",IFERROR(INDEX('MPS Plan'!$F$9:$F$108,$V40-8),""))</f>
        <v/>
      </c>
      <c r="AC40" s="10">
        <f>IF($V40="","",IFERROR(INDEX('MPS Plan'!$T$9:$T$108,$V40-8),""))</f>
        <v/>
      </c>
      <c r="AD40" s="10">
        <f>IF($V40="","",IFERROR(INDEX('MPS Plan'!$M$9:$M$108,$V40-8),""))</f>
        <v/>
      </c>
      <c r="AE40" s="10">
        <f>IF($V40="","",IFERROR(INDEX('MPS Plan'!$N$9:$N$108,$V40-8),""))</f>
        <v/>
      </c>
      <c r="AF40" s="10">
        <f>IF($V40="","",IFERROR(INDEX('MPS Plan'!$L$9:$L$108,$V40-8),""))</f>
        <v/>
      </c>
    </row>
    <row r="41" ht="25" customHeight="1">
      <c r="A41" s="13">
        <f>IFERROR(SMALL('MPS Plan'!$U$9:$U$108,ROWS($A$9:A41)),"")</f>
        <v/>
      </c>
      <c r="B41" s="10">
        <f>IF($A41="","",IFERROR(INDEX('MPS Plan'!$A$9:$A$108,MATCH($A41,'MPS Plan'!$U$9:$U$108,0)),""))</f>
        <v/>
      </c>
      <c r="C41" s="9">
        <f>IF($A41="","",IFERROR(INDEX('MPS Plan'!$E$9:$E$108,MATCH($A41,'MPS Plan'!$U$9:$U$108,0)),""))</f>
        <v/>
      </c>
      <c r="D41" s="10">
        <f>IF($A41="","",IFERROR(INDEX('MPS Plan'!$B$9:$B$108,MATCH($A41,'MPS Plan'!$U$9:$U$108,0)),""))</f>
        <v/>
      </c>
      <c r="E41" s="10">
        <f>IF($A41="","",IFERROR(INDEX('MPS Plan'!$C$9:$C$108,MATCH($A41,'MPS Plan'!$U$9:$U$108,0)),""))</f>
        <v/>
      </c>
      <c r="F41" s="10">
        <f>IF($A41="","",IFERROR(INDEX('MPS Plan'!$D$9:$D$108,MATCH($A41,'MPS Plan'!$U$9:$U$108,0)),""))</f>
        <v/>
      </c>
      <c r="G41" s="9">
        <f>IF($A41="","",IFERROR(INDEX('MPS Plan'!$F$9:$F$108,MATCH($A41,'MPS Plan'!$U$9:$U$108,0)),""))</f>
        <v/>
      </c>
      <c r="H41" s="10">
        <f>IF($A41="","",IFERROR(INDEX('MPS Plan'!$L$9:$L$108,MATCH($A41,'MPS Plan'!$U$9:$U$108,0)),""))</f>
        <v/>
      </c>
      <c r="I41" s="18">
        <f>IF($A41="","",IFERROR(INDEX('MPS Plan'!$G$9:$G$108,MATCH($A41,'MPS Plan'!$U$9:$U$108,0)),""))</f>
        <v/>
      </c>
      <c r="J41" s="18">
        <f>IF($A41="","",IFERROR(INDEX('MPS Plan'!$H$9:$H$108,MATCH($A41,'MPS Plan'!$U$9:$U$108,0)),""))</f>
        <v/>
      </c>
      <c r="K41" s="18">
        <f>IF($A41="","",IFERROR(INDEX('MPS Plan'!$I$9:$I$108,MATCH($A41,'MPS Plan'!$U$9:$U$108,0)),""))</f>
        <v/>
      </c>
      <c r="L41" s="18">
        <f>IF($A41="","",IFERROR(INDEX('MPS Plan'!$J$9:$J$108,MATCH($A41,'MPS Plan'!$U$9:$U$108,0)),""))</f>
        <v/>
      </c>
      <c r="M41" s="18">
        <f>IF($A41="","",IFERROR(INDEX('MPS Plan'!$K$9:$K$108,MATCH($A41,'MPS Plan'!$U$9:$U$108,0)),""))</f>
        <v/>
      </c>
      <c r="N41" s="18">
        <f>IF($A41="","",IFERROR(INDEX('MPS Plan'!$Q$9:$Q$108,MATCH($A41,'MPS Plan'!$U$9:$U$108,0)),""))</f>
        <v/>
      </c>
      <c r="O41" s="18">
        <f>IF($A41="","",IFERROR(INDEX('MPS Plan'!$R$9:$R$108,MATCH($A41,'MPS Plan'!$U$9:$U$108,0)),""))</f>
        <v/>
      </c>
      <c r="P41" s="10">
        <f>IF($A41="","",IFERROR(INDEX('MPS Plan'!$M$9:$M$108,MATCH($A41,'MPS Plan'!$U$9:$U$108,0)),""))</f>
        <v/>
      </c>
      <c r="Q41" s="10">
        <f>IF($A41="","",IFERROR(INDEX('MPS Plan'!$N$9:$N$108,MATCH($A41,'MPS Plan'!$U$9:$U$108,0)),""))</f>
        <v/>
      </c>
      <c r="R41" s="10">
        <f>IF($A41="","",IFERROR(INDEX('MPS Plan'!$O$9:$O$108,MATCH($A41,'MPS Plan'!$U$9:$U$108,0)),""))</f>
        <v/>
      </c>
      <c r="S41" s="10">
        <f>IF($A41="","",IFERROR(INDEX('MPS Plan'!$P$9:$P$108,MATCH($A41,'MPS Plan'!$U$9:$U$108,0)),""))</f>
        <v/>
      </c>
      <c r="T41" s="10">
        <f>IF($A41="","",IFERROR(IF(INDEX('MPS Plan'!$S$9:$S$108,MATCH($A41,'MPS Plan'!$U$9:$U$108,0))="Open",INDEX('MPS Plan'!$T$9:$T$108,MATCH($A41,'MPS Plan'!$U$9:$U$108,0)),"No open rescheduling exception identified"),""))</f>
        <v/>
      </c>
      <c r="V41" s="13">
        <f>IFERROR(AGGREGATE(15,6,ROW('MPS Plan'!$A$9:$A$108)/('MPS Plan'!$S$9:$S$108="Open"),ROWS($V$9:V41)),"")</f>
        <v/>
      </c>
      <c r="W41" s="10">
        <f>IF($V41="","",$V41)</f>
        <v/>
      </c>
      <c r="X41" s="9">
        <f>IF($V41="","",IFERROR(INDEX('MPS Plan'!$E$9:$E$108,$V41-8),""))</f>
        <v/>
      </c>
      <c r="Y41" s="10">
        <f>IF($V41="","",IFERROR(INDEX('MPS Plan'!$B$9:$B$108,$V41-8),""))</f>
        <v/>
      </c>
      <c r="Z41" s="10">
        <f>IF($V41="","",IFERROR(INDEX('MPS Plan'!$C$9:$C$108,$V41-8),""))</f>
        <v/>
      </c>
      <c r="AA41" s="10">
        <f>IF($V41="","",IFERROR(INDEX('MPS Plan'!$D$9:$D$108,$V41-8),""))</f>
        <v/>
      </c>
      <c r="AB41" s="9">
        <f>IF($V41="","",IFERROR(INDEX('MPS Plan'!$F$9:$F$108,$V41-8),""))</f>
        <v/>
      </c>
      <c r="AC41" s="10">
        <f>IF($V41="","",IFERROR(INDEX('MPS Plan'!$T$9:$T$108,$V41-8),""))</f>
        <v/>
      </c>
      <c r="AD41" s="10">
        <f>IF($V41="","",IFERROR(INDEX('MPS Plan'!$M$9:$M$108,$V41-8),""))</f>
        <v/>
      </c>
      <c r="AE41" s="10">
        <f>IF($V41="","",IFERROR(INDEX('MPS Plan'!$N$9:$N$108,$V41-8),""))</f>
        <v/>
      </c>
      <c r="AF41" s="10">
        <f>IF($V41="","",IFERROR(INDEX('MPS Plan'!$L$9:$L$108,$V41-8),""))</f>
        <v/>
      </c>
    </row>
    <row r="42" ht="25" customHeight="1">
      <c r="A42" s="13">
        <f>IFERROR(SMALL('MPS Plan'!$U$9:$U$108,ROWS($A$9:A42)),"")</f>
        <v/>
      </c>
      <c r="B42" s="10">
        <f>IF($A42="","",IFERROR(INDEX('MPS Plan'!$A$9:$A$108,MATCH($A42,'MPS Plan'!$U$9:$U$108,0)),""))</f>
        <v/>
      </c>
      <c r="C42" s="9">
        <f>IF($A42="","",IFERROR(INDEX('MPS Plan'!$E$9:$E$108,MATCH($A42,'MPS Plan'!$U$9:$U$108,0)),""))</f>
        <v/>
      </c>
      <c r="D42" s="10">
        <f>IF($A42="","",IFERROR(INDEX('MPS Plan'!$B$9:$B$108,MATCH($A42,'MPS Plan'!$U$9:$U$108,0)),""))</f>
        <v/>
      </c>
      <c r="E42" s="10">
        <f>IF($A42="","",IFERROR(INDEX('MPS Plan'!$C$9:$C$108,MATCH($A42,'MPS Plan'!$U$9:$U$108,0)),""))</f>
        <v/>
      </c>
      <c r="F42" s="10">
        <f>IF($A42="","",IFERROR(INDEX('MPS Plan'!$D$9:$D$108,MATCH($A42,'MPS Plan'!$U$9:$U$108,0)),""))</f>
        <v/>
      </c>
      <c r="G42" s="9">
        <f>IF($A42="","",IFERROR(INDEX('MPS Plan'!$F$9:$F$108,MATCH($A42,'MPS Plan'!$U$9:$U$108,0)),""))</f>
        <v/>
      </c>
      <c r="H42" s="10">
        <f>IF($A42="","",IFERROR(INDEX('MPS Plan'!$L$9:$L$108,MATCH($A42,'MPS Plan'!$U$9:$U$108,0)),""))</f>
        <v/>
      </c>
      <c r="I42" s="18">
        <f>IF($A42="","",IFERROR(INDEX('MPS Plan'!$G$9:$G$108,MATCH($A42,'MPS Plan'!$U$9:$U$108,0)),""))</f>
        <v/>
      </c>
      <c r="J42" s="18">
        <f>IF($A42="","",IFERROR(INDEX('MPS Plan'!$H$9:$H$108,MATCH($A42,'MPS Plan'!$U$9:$U$108,0)),""))</f>
        <v/>
      </c>
      <c r="K42" s="18">
        <f>IF($A42="","",IFERROR(INDEX('MPS Plan'!$I$9:$I$108,MATCH($A42,'MPS Plan'!$U$9:$U$108,0)),""))</f>
        <v/>
      </c>
      <c r="L42" s="18">
        <f>IF($A42="","",IFERROR(INDEX('MPS Plan'!$J$9:$J$108,MATCH($A42,'MPS Plan'!$U$9:$U$108,0)),""))</f>
        <v/>
      </c>
      <c r="M42" s="18">
        <f>IF($A42="","",IFERROR(INDEX('MPS Plan'!$K$9:$K$108,MATCH($A42,'MPS Plan'!$U$9:$U$108,0)),""))</f>
        <v/>
      </c>
      <c r="N42" s="18">
        <f>IF($A42="","",IFERROR(INDEX('MPS Plan'!$Q$9:$Q$108,MATCH($A42,'MPS Plan'!$U$9:$U$108,0)),""))</f>
        <v/>
      </c>
      <c r="O42" s="18">
        <f>IF($A42="","",IFERROR(INDEX('MPS Plan'!$R$9:$R$108,MATCH($A42,'MPS Plan'!$U$9:$U$108,0)),""))</f>
        <v/>
      </c>
      <c r="P42" s="10">
        <f>IF($A42="","",IFERROR(INDEX('MPS Plan'!$M$9:$M$108,MATCH($A42,'MPS Plan'!$U$9:$U$108,0)),""))</f>
        <v/>
      </c>
      <c r="Q42" s="10">
        <f>IF($A42="","",IFERROR(INDEX('MPS Plan'!$N$9:$N$108,MATCH($A42,'MPS Plan'!$U$9:$U$108,0)),""))</f>
        <v/>
      </c>
      <c r="R42" s="10">
        <f>IF($A42="","",IFERROR(INDEX('MPS Plan'!$O$9:$O$108,MATCH($A42,'MPS Plan'!$U$9:$U$108,0)),""))</f>
        <v/>
      </c>
      <c r="S42" s="10">
        <f>IF($A42="","",IFERROR(INDEX('MPS Plan'!$P$9:$P$108,MATCH($A42,'MPS Plan'!$U$9:$U$108,0)),""))</f>
        <v/>
      </c>
      <c r="T42" s="10">
        <f>IF($A42="","",IFERROR(IF(INDEX('MPS Plan'!$S$9:$S$108,MATCH($A42,'MPS Plan'!$U$9:$U$108,0))="Open",INDEX('MPS Plan'!$T$9:$T$108,MATCH($A42,'MPS Plan'!$U$9:$U$108,0)),"No open rescheduling exception identified"),""))</f>
        <v/>
      </c>
      <c r="V42" s="13">
        <f>IFERROR(AGGREGATE(15,6,ROW('MPS Plan'!$A$9:$A$108)/('MPS Plan'!$S$9:$S$108="Open"),ROWS($V$9:V42)),"")</f>
        <v/>
      </c>
      <c r="W42" s="10">
        <f>IF($V42="","",$V42)</f>
        <v/>
      </c>
      <c r="X42" s="9">
        <f>IF($V42="","",IFERROR(INDEX('MPS Plan'!$E$9:$E$108,$V42-8),""))</f>
        <v/>
      </c>
      <c r="Y42" s="10">
        <f>IF($V42="","",IFERROR(INDEX('MPS Plan'!$B$9:$B$108,$V42-8),""))</f>
        <v/>
      </c>
      <c r="Z42" s="10">
        <f>IF($V42="","",IFERROR(INDEX('MPS Plan'!$C$9:$C$108,$V42-8),""))</f>
        <v/>
      </c>
      <c r="AA42" s="10">
        <f>IF($V42="","",IFERROR(INDEX('MPS Plan'!$D$9:$D$108,$V42-8),""))</f>
        <v/>
      </c>
      <c r="AB42" s="9">
        <f>IF($V42="","",IFERROR(INDEX('MPS Plan'!$F$9:$F$108,$V42-8),""))</f>
        <v/>
      </c>
      <c r="AC42" s="10">
        <f>IF($V42="","",IFERROR(INDEX('MPS Plan'!$T$9:$T$108,$V42-8),""))</f>
        <v/>
      </c>
      <c r="AD42" s="10">
        <f>IF($V42="","",IFERROR(INDEX('MPS Plan'!$M$9:$M$108,$V42-8),""))</f>
        <v/>
      </c>
      <c r="AE42" s="10">
        <f>IF($V42="","",IFERROR(INDEX('MPS Plan'!$N$9:$N$108,$V42-8),""))</f>
        <v/>
      </c>
      <c r="AF42" s="10">
        <f>IF($V42="","",IFERROR(INDEX('MPS Plan'!$L$9:$L$108,$V42-8),""))</f>
        <v/>
      </c>
    </row>
    <row r="43" ht="25" customHeight="1">
      <c r="A43" s="13">
        <f>IFERROR(SMALL('MPS Plan'!$U$9:$U$108,ROWS($A$9:A43)),"")</f>
        <v/>
      </c>
      <c r="B43" s="10">
        <f>IF($A43="","",IFERROR(INDEX('MPS Plan'!$A$9:$A$108,MATCH($A43,'MPS Plan'!$U$9:$U$108,0)),""))</f>
        <v/>
      </c>
      <c r="C43" s="9">
        <f>IF($A43="","",IFERROR(INDEX('MPS Plan'!$E$9:$E$108,MATCH($A43,'MPS Plan'!$U$9:$U$108,0)),""))</f>
        <v/>
      </c>
      <c r="D43" s="10">
        <f>IF($A43="","",IFERROR(INDEX('MPS Plan'!$B$9:$B$108,MATCH($A43,'MPS Plan'!$U$9:$U$108,0)),""))</f>
        <v/>
      </c>
      <c r="E43" s="10">
        <f>IF($A43="","",IFERROR(INDEX('MPS Plan'!$C$9:$C$108,MATCH($A43,'MPS Plan'!$U$9:$U$108,0)),""))</f>
        <v/>
      </c>
      <c r="F43" s="10">
        <f>IF($A43="","",IFERROR(INDEX('MPS Plan'!$D$9:$D$108,MATCH($A43,'MPS Plan'!$U$9:$U$108,0)),""))</f>
        <v/>
      </c>
      <c r="G43" s="9">
        <f>IF($A43="","",IFERROR(INDEX('MPS Plan'!$F$9:$F$108,MATCH($A43,'MPS Plan'!$U$9:$U$108,0)),""))</f>
        <v/>
      </c>
      <c r="H43" s="10">
        <f>IF($A43="","",IFERROR(INDEX('MPS Plan'!$L$9:$L$108,MATCH($A43,'MPS Plan'!$U$9:$U$108,0)),""))</f>
        <v/>
      </c>
      <c r="I43" s="18">
        <f>IF($A43="","",IFERROR(INDEX('MPS Plan'!$G$9:$G$108,MATCH($A43,'MPS Plan'!$U$9:$U$108,0)),""))</f>
        <v/>
      </c>
      <c r="J43" s="18">
        <f>IF($A43="","",IFERROR(INDEX('MPS Plan'!$H$9:$H$108,MATCH($A43,'MPS Plan'!$U$9:$U$108,0)),""))</f>
        <v/>
      </c>
      <c r="K43" s="18">
        <f>IF($A43="","",IFERROR(INDEX('MPS Plan'!$I$9:$I$108,MATCH($A43,'MPS Plan'!$U$9:$U$108,0)),""))</f>
        <v/>
      </c>
      <c r="L43" s="18">
        <f>IF($A43="","",IFERROR(INDEX('MPS Plan'!$J$9:$J$108,MATCH($A43,'MPS Plan'!$U$9:$U$108,0)),""))</f>
        <v/>
      </c>
      <c r="M43" s="18">
        <f>IF($A43="","",IFERROR(INDEX('MPS Plan'!$K$9:$K$108,MATCH($A43,'MPS Plan'!$U$9:$U$108,0)),""))</f>
        <v/>
      </c>
      <c r="N43" s="18">
        <f>IF($A43="","",IFERROR(INDEX('MPS Plan'!$Q$9:$Q$108,MATCH($A43,'MPS Plan'!$U$9:$U$108,0)),""))</f>
        <v/>
      </c>
      <c r="O43" s="18">
        <f>IF($A43="","",IFERROR(INDEX('MPS Plan'!$R$9:$R$108,MATCH($A43,'MPS Plan'!$U$9:$U$108,0)),""))</f>
        <v/>
      </c>
      <c r="P43" s="10">
        <f>IF($A43="","",IFERROR(INDEX('MPS Plan'!$M$9:$M$108,MATCH($A43,'MPS Plan'!$U$9:$U$108,0)),""))</f>
        <v/>
      </c>
      <c r="Q43" s="10">
        <f>IF($A43="","",IFERROR(INDEX('MPS Plan'!$N$9:$N$108,MATCH($A43,'MPS Plan'!$U$9:$U$108,0)),""))</f>
        <v/>
      </c>
      <c r="R43" s="10">
        <f>IF($A43="","",IFERROR(INDEX('MPS Plan'!$O$9:$O$108,MATCH($A43,'MPS Plan'!$U$9:$U$108,0)),""))</f>
        <v/>
      </c>
      <c r="S43" s="10">
        <f>IF($A43="","",IFERROR(INDEX('MPS Plan'!$P$9:$P$108,MATCH($A43,'MPS Plan'!$U$9:$U$108,0)),""))</f>
        <v/>
      </c>
      <c r="T43" s="10">
        <f>IF($A43="","",IFERROR(IF(INDEX('MPS Plan'!$S$9:$S$108,MATCH($A43,'MPS Plan'!$U$9:$U$108,0))="Open",INDEX('MPS Plan'!$T$9:$T$108,MATCH($A43,'MPS Plan'!$U$9:$U$108,0)),"No open rescheduling exception identified"),""))</f>
        <v/>
      </c>
      <c r="V43" s="13">
        <f>IFERROR(AGGREGATE(15,6,ROW('MPS Plan'!$A$9:$A$108)/('MPS Plan'!$S$9:$S$108="Open"),ROWS($V$9:V43)),"")</f>
        <v/>
      </c>
      <c r="W43" s="10">
        <f>IF($V43="","",$V43)</f>
        <v/>
      </c>
      <c r="X43" s="9">
        <f>IF($V43="","",IFERROR(INDEX('MPS Plan'!$E$9:$E$108,$V43-8),""))</f>
        <v/>
      </c>
      <c r="Y43" s="10">
        <f>IF($V43="","",IFERROR(INDEX('MPS Plan'!$B$9:$B$108,$V43-8),""))</f>
        <v/>
      </c>
      <c r="Z43" s="10">
        <f>IF($V43="","",IFERROR(INDEX('MPS Plan'!$C$9:$C$108,$V43-8),""))</f>
        <v/>
      </c>
      <c r="AA43" s="10">
        <f>IF($V43="","",IFERROR(INDEX('MPS Plan'!$D$9:$D$108,$V43-8),""))</f>
        <v/>
      </c>
      <c r="AB43" s="9">
        <f>IF($V43="","",IFERROR(INDEX('MPS Plan'!$F$9:$F$108,$V43-8),""))</f>
        <v/>
      </c>
      <c r="AC43" s="10">
        <f>IF($V43="","",IFERROR(INDEX('MPS Plan'!$T$9:$T$108,$V43-8),""))</f>
        <v/>
      </c>
      <c r="AD43" s="10">
        <f>IF($V43="","",IFERROR(INDEX('MPS Plan'!$M$9:$M$108,$V43-8),""))</f>
        <v/>
      </c>
      <c r="AE43" s="10">
        <f>IF($V43="","",IFERROR(INDEX('MPS Plan'!$N$9:$N$108,$V43-8),""))</f>
        <v/>
      </c>
      <c r="AF43" s="10">
        <f>IF($V43="","",IFERROR(INDEX('MPS Plan'!$L$9:$L$108,$V43-8),""))</f>
        <v/>
      </c>
    </row>
    <row r="44" ht="25" customHeight="1">
      <c r="A44" s="13">
        <f>IFERROR(SMALL('MPS Plan'!$U$9:$U$108,ROWS($A$9:A44)),"")</f>
        <v/>
      </c>
      <c r="B44" s="10">
        <f>IF($A44="","",IFERROR(INDEX('MPS Plan'!$A$9:$A$108,MATCH($A44,'MPS Plan'!$U$9:$U$108,0)),""))</f>
        <v/>
      </c>
      <c r="C44" s="9">
        <f>IF($A44="","",IFERROR(INDEX('MPS Plan'!$E$9:$E$108,MATCH($A44,'MPS Plan'!$U$9:$U$108,0)),""))</f>
        <v/>
      </c>
      <c r="D44" s="10">
        <f>IF($A44="","",IFERROR(INDEX('MPS Plan'!$B$9:$B$108,MATCH($A44,'MPS Plan'!$U$9:$U$108,0)),""))</f>
        <v/>
      </c>
      <c r="E44" s="10">
        <f>IF($A44="","",IFERROR(INDEX('MPS Plan'!$C$9:$C$108,MATCH($A44,'MPS Plan'!$U$9:$U$108,0)),""))</f>
        <v/>
      </c>
      <c r="F44" s="10">
        <f>IF($A44="","",IFERROR(INDEX('MPS Plan'!$D$9:$D$108,MATCH($A44,'MPS Plan'!$U$9:$U$108,0)),""))</f>
        <v/>
      </c>
      <c r="G44" s="9">
        <f>IF($A44="","",IFERROR(INDEX('MPS Plan'!$F$9:$F$108,MATCH($A44,'MPS Plan'!$U$9:$U$108,0)),""))</f>
        <v/>
      </c>
      <c r="H44" s="10">
        <f>IF($A44="","",IFERROR(INDEX('MPS Plan'!$L$9:$L$108,MATCH($A44,'MPS Plan'!$U$9:$U$108,0)),""))</f>
        <v/>
      </c>
      <c r="I44" s="18">
        <f>IF($A44="","",IFERROR(INDEX('MPS Plan'!$G$9:$G$108,MATCH($A44,'MPS Plan'!$U$9:$U$108,0)),""))</f>
        <v/>
      </c>
      <c r="J44" s="18">
        <f>IF($A44="","",IFERROR(INDEX('MPS Plan'!$H$9:$H$108,MATCH($A44,'MPS Plan'!$U$9:$U$108,0)),""))</f>
        <v/>
      </c>
      <c r="K44" s="18">
        <f>IF($A44="","",IFERROR(INDEX('MPS Plan'!$I$9:$I$108,MATCH($A44,'MPS Plan'!$U$9:$U$108,0)),""))</f>
        <v/>
      </c>
      <c r="L44" s="18">
        <f>IF($A44="","",IFERROR(INDEX('MPS Plan'!$J$9:$J$108,MATCH($A44,'MPS Plan'!$U$9:$U$108,0)),""))</f>
        <v/>
      </c>
      <c r="M44" s="18">
        <f>IF($A44="","",IFERROR(INDEX('MPS Plan'!$K$9:$K$108,MATCH($A44,'MPS Plan'!$U$9:$U$108,0)),""))</f>
        <v/>
      </c>
      <c r="N44" s="18">
        <f>IF($A44="","",IFERROR(INDEX('MPS Plan'!$Q$9:$Q$108,MATCH($A44,'MPS Plan'!$U$9:$U$108,0)),""))</f>
        <v/>
      </c>
      <c r="O44" s="18">
        <f>IF($A44="","",IFERROR(INDEX('MPS Plan'!$R$9:$R$108,MATCH($A44,'MPS Plan'!$U$9:$U$108,0)),""))</f>
        <v/>
      </c>
      <c r="P44" s="10">
        <f>IF($A44="","",IFERROR(INDEX('MPS Plan'!$M$9:$M$108,MATCH($A44,'MPS Plan'!$U$9:$U$108,0)),""))</f>
        <v/>
      </c>
      <c r="Q44" s="10">
        <f>IF($A44="","",IFERROR(INDEX('MPS Plan'!$N$9:$N$108,MATCH($A44,'MPS Plan'!$U$9:$U$108,0)),""))</f>
        <v/>
      </c>
      <c r="R44" s="10">
        <f>IF($A44="","",IFERROR(INDEX('MPS Plan'!$O$9:$O$108,MATCH($A44,'MPS Plan'!$U$9:$U$108,0)),""))</f>
        <v/>
      </c>
      <c r="S44" s="10">
        <f>IF($A44="","",IFERROR(INDEX('MPS Plan'!$P$9:$P$108,MATCH($A44,'MPS Plan'!$U$9:$U$108,0)),""))</f>
        <v/>
      </c>
      <c r="T44" s="10">
        <f>IF($A44="","",IFERROR(IF(INDEX('MPS Plan'!$S$9:$S$108,MATCH($A44,'MPS Plan'!$U$9:$U$108,0))="Open",INDEX('MPS Plan'!$T$9:$T$108,MATCH($A44,'MPS Plan'!$U$9:$U$108,0)),"No open rescheduling exception identified"),""))</f>
        <v/>
      </c>
      <c r="V44" s="13">
        <f>IFERROR(AGGREGATE(15,6,ROW('MPS Plan'!$A$9:$A$108)/('MPS Plan'!$S$9:$S$108="Open"),ROWS($V$9:V44)),"")</f>
        <v/>
      </c>
      <c r="W44" s="10">
        <f>IF($V44="","",$V44)</f>
        <v/>
      </c>
      <c r="X44" s="9">
        <f>IF($V44="","",IFERROR(INDEX('MPS Plan'!$E$9:$E$108,$V44-8),""))</f>
        <v/>
      </c>
      <c r="Y44" s="10">
        <f>IF($V44="","",IFERROR(INDEX('MPS Plan'!$B$9:$B$108,$V44-8),""))</f>
        <v/>
      </c>
      <c r="Z44" s="10">
        <f>IF($V44="","",IFERROR(INDEX('MPS Plan'!$C$9:$C$108,$V44-8),""))</f>
        <v/>
      </c>
      <c r="AA44" s="10">
        <f>IF($V44="","",IFERROR(INDEX('MPS Plan'!$D$9:$D$108,$V44-8),""))</f>
        <v/>
      </c>
      <c r="AB44" s="9">
        <f>IF($V44="","",IFERROR(INDEX('MPS Plan'!$F$9:$F$108,$V44-8),""))</f>
        <v/>
      </c>
      <c r="AC44" s="10">
        <f>IF($V44="","",IFERROR(INDEX('MPS Plan'!$T$9:$T$108,$V44-8),""))</f>
        <v/>
      </c>
      <c r="AD44" s="10">
        <f>IF($V44="","",IFERROR(INDEX('MPS Plan'!$M$9:$M$108,$V44-8),""))</f>
        <v/>
      </c>
      <c r="AE44" s="10">
        <f>IF($V44="","",IFERROR(INDEX('MPS Plan'!$N$9:$N$108,$V44-8),""))</f>
        <v/>
      </c>
      <c r="AF44" s="10">
        <f>IF($V44="","",IFERROR(INDEX('MPS Plan'!$L$9:$L$108,$V44-8),""))</f>
        <v/>
      </c>
    </row>
    <row r="45" ht="25" customHeight="1">
      <c r="A45" s="13">
        <f>IFERROR(SMALL('MPS Plan'!$U$9:$U$108,ROWS($A$9:A45)),"")</f>
        <v/>
      </c>
      <c r="B45" s="10">
        <f>IF($A45="","",IFERROR(INDEX('MPS Plan'!$A$9:$A$108,MATCH($A45,'MPS Plan'!$U$9:$U$108,0)),""))</f>
        <v/>
      </c>
      <c r="C45" s="9">
        <f>IF($A45="","",IFERROR(INDEX('MPS Plan'!$E$9:$E$108,MATCH($A45,'MPS Plan'!$U$9:$U$108,0)),""))</f>
        <v/>
      </c>
      <c r="D45" s="10">
        <f>IF($A45="","",IFERROR(INDEX('MPS Plan'!$B$9:$B$108,MATCH($A45,'MPS Plan'!$U$9:$U$108,0)),""))</f>
        <v/>
      </c>
      <c r="E45" s="10">
        <f>IF($A45="","",IFERROR(INDEX('MPS Plan'!$C$9:$C$108,MATCH($A45,'MPS Plan'!$U$9:$U$108,0)),""))</f>
        <v/>
      </c>
      <c r="F45" s="10">
        <f>IF($A45="","",IFERROR(INDEX('MPS Plan'!$D$9:$D$108,MATCH($A45,'MPS Plan'!$U$9:$U$108,0)),""))</f>
        <v/>
      </c>
      <c r="G45" s="9">
        <f>IF($A45="","",IFERROR(INDEX('MPS Plan'!$F$9:$F$108,MATCH($A45,'MPS Plan'!$U$9:$U$108,0)),""))</f>
        <v/>
      </c>
      <c r="H45" s="10">
        <f>IF($A45="","",IFERROR(INDEX('MPS Plan'!$L$9:$L$108,MATCH($A45,'MPS Plan'!$U$9:$U$108,0)),""))</f>
        <v/>
      </c>
      <c r="I45" s="18">
        <f>IF($A45="","",IFERROR(INDEX('MPS Plan'!$G$9:$G$108,MATCH($A45,'MPS Plan'!$U$9:$U$108,0)),""))</f>
        <v/>
      </c>
      <c r="J45" s="18">
        <f>IF($A45="","",IFERROR(INDEX('MPS Plan'!$H$9:$H$108,MATCH($A45,'MPS Plan'!$U$9:$U$108,0)),""))</f>
        <v/>
      </c>
      <c r="K45" s="18">
        <f>IF($A45="","",IFERROR(INDEX('MPS Plan'!$I$9:$I$108,MATCH($A45,'MPS Plan'!$U$9:$U$108,0)),""))</f>
        <v/>
      </c>
      <c r="L45" s="18">
        <f>IF($A45="","",IFERROR(INDEX('MPS Plan'!$J$9:$J$108,MATCH($A45,'MPS Plan'!$U$9:$U$108,0)),""))</f>
        <v/>
      </c>
      <c r="M45" s="18">
        <f>IF($A45="","",IFERROR(INDEX('MPS Plan'!$K$9:$K$108,MATCH($A45,'MPS Plan'!$U$9:$U$108,0)),""))</f>
        <v/>
      </c>
      <c r="N45" s="18">
        <f>IF($A45="","",IFERROR(INDEX('MPS Plan'!$Q$9:$Q$108,MATCH($A45,'MPS Plan'!$U$9:$U$108,0)),""))</f>
        <v/>
      </c>
      <c r="O45" s="18">
        <f>IF($A45="","",IFERROR(INDEX('MPS Plan'!$R$9:$R$108,MATCH($A45,'MPS Plan'!$U$9:$U$108,0)),""))</f>
        <v/>
      </c>
      <c r="P45" s="10">
        <f>IF($A45="","",IFERROR(INDEX('MPS Plan'!$M$9:$M$108,MATCH($A45,'MPS Plan'!$U$9:$U$108,0)),""))</f>
        <v/>
      </c>
      <c r="Q45" s="10">
        <f>IF($A45="","",IFERROR(INDEX('MPS Plan'!$N$9:$N$108,MATCH($A45,'MPS Plan'!$U$9:$U$108,0)),""))</f>
        <v/>
      </c>
      <c r="R45" s="10">
        <f>IF($A45="","",IFERROR(INDEX('MPS Plan'!$O$9:$O$108,MATCH($A45,'MPS Plan'!$U$9:$U$108,0)),""))</f>
        <v/>
      </c>
      <c r="S45" s="10">
        <f>IF($A45="","",IFERROR(INDEX('MPS Plan'!$P$9:$P$108,MATCH($A45,'MPS Plan'!$U$9:$U$108,0)),""))</f>
        <v/>
      </c>
      <c r="T45" s="10">
        <f>IF($A45="","",IFERROR(IF(INDEX('MPS Plan'!$S$9:$S$108,MATCH($A45,'MPS Plan'!$U$9:$U$108,0))="Open",INDEX('MPS Plan'!$T$9:$T$108,MATCH($A45,'MPS Plan'!$U$9:$U$108,0)),"No open rescheduling exception identified"),""))</f>
        <v/>
      </c>
      <c r="V45" s="13">
        <f>IFERROR(AGGREGATE(15,6,ROW('MPS Plan'!$A$9:$A$108)/('MPS Plan'!$S$9:$S$108="Open"),ROWS($V$9:V45)),"")</f>
        <v/>
      </c>
      <c r="W45" s="10">
        <f>IF($V45="","",$V45)</f>
        <v/>
      </c>
      <c r="X45" s="9">
        <f>IF($V45="","",IFERROR(INDEX('MPS Plan'!$E$9:$E$108,$V45-8),""))</f>
        <v/>
      </c>
      <c r="Y45" s="10">
        <f>IF($V45="","",IFERROR(INDEX('MPS Plan'!$B$9:$B$108,$V45-8),""))</f>
        <v/>
      </c>
      <c r="Z45" s="10">
        <f>IF($V45="","",IFERROR(INDEX('MPS Plan'!$C$9:$C$108,$V45-8),""))</f>
        <v/>
      </c>
      <c r="AA45" s="10">
        <f>IF($V45="","",IFERROR(INDEX('MPS Plan'!$D$9:$D$108,$V45-8),""))</f>
        <v/>
      </c>
      <c r="AB45" s="9">
        <f>IF($V45="","",IFERROR(INDEX('MPS Plan'!$F$9:$F$108,$V45-8),""))</f>
        <v/>
      </c>
      <c r="AC45" s="10">
        <f>IF($V45="","",IFERROR(INDEX('MPS Plan'!$T$9:$T$108,$V45-8),""))</f>
        <v/>
      </c>
      <c r="AD45" s="10">
        <f>IF($V45="","",IFERROR(INDEX('MPS Plan'!$M$9:$M$108,$V45-8),""))</f>
        <v/>
      </c>
      <c r="AE45" s="10">
        <f>IF($V45="","",IFERROR(INDEX('MPS Plan'!$N$9:$N$108,$V45-8),""))</f>
        <v/>
      </c>
      <c r="AF45" s="10">
        <f>IF($V45="","",IFERROR(INDEX('MPS Plan'!$L$9:$L$108,$V45-8),""))</f>
        <v/>
      </c>
    </row>
    <row r="46" ht="25" customHeight="1">
      <c r="A46" s="13">
        <f>IFERROR(SMALL('MPS Plan'!$U$9:$U$108,ROWS($A$9:A46)),"")</f>
        <v/>
      </c>
      <c r="B46" s="10">
        <f>IF($A46="","",IFERROR(INDEX('MPS Plan'!$A$9:$A$108,MATCH($A46,'MPS Plan'!$U$9:$U$108,0)),""))</f>
        <v/>
      </c>
      <c r="C46" s="9">
        <f>IF($A46="","",IFERROR(INDEX('MPS Plan'!$E$9:$E$108,MATCH($A46,'MPS Plan'!$U$9:$U$108,0)),""))</f>
        <v/>
      </c>
      <c r="D46" s="10">
        <f>IF($A46="","",IFERROR(INDEX('MPS Plan'!$B$9:$B$108,MATCH($A46,'MPS Plan'!$U$9:$U$108,0)),""))</f>
        <v/>
      </c>
      <c r="E46" s="10">
        <f>IF($A46="","",IFERROR(INDEX('MPS Plan'!$C$9:$C$108,MATCH($A46,'MPS Plan'!$U$9:$U$108,0)),""))</f>
        <v/>
      </c>
      <c r="F46" s="10">
        <f>IF($A46="","",IFERROR(INDEX('MPS Plan'!$D$9:$D$108,MATCH($A46,'MPS Plan'!$U$9:$U$108,0)),""))</f>
        <v/>
      </c>
      <c r="G46" s="9">
        <f>IF($A46="","",IFERROR(INDEX('MPS Plan'!$F$9:$F$108,MATCH($A46,'MPS Plan'!$U$9:$U$108,0)),""))</f>
        <v/>
      </c>
      <c r="H46" s="10">
        <f>IF($A46="","",IFERROR(INDEX('MPS Plan'!$L$9:$L$108,MATCH($A46,'MPS Plan'!$U$9:$U$108,0)),""))</f>
        <v/>
      </c>
      <c r="I46" s="18">
        <f>IF($A46="","",IFERROR(INDEX('MPS Plan'!$G$9:$G$108,MATCH($A46,'MPS Plan'!$U$9:$U$108,0)),""))</f>
        <v/>
      </c>
      <c r="J46" s="18">
        <f>IF($A46="","",IFERROR(INDEX('MPS Plan'!$H$9:$H$108,MATCH($A46,'MPS Plan'!$U$9:$U$108,0)),""))</f>
        <v/>
      </c>
      <c r="K46" s="18">
        <f>IF($A46="","",IFERROR(INDEX('MPS Plan'!$I$9:$I$108,MATCH($A46,'MPS Plan'!$U$9:$U$108,0)),""))</f>
        <v/>
      </c>
      <c r="L46" s="18">
        <f>IF($A46="","",IFERROR(INDEX('MPS Plan'!$J$9:$J$108,MATCH($A46,'MPS Plan'!$U$9:$U$108,0)),""))</f>
        <v/>
      </c>
      <c r="M46" s="18">
        <f>IF($A46="","",IFERROR(INDEX('MPS Plan'!$K$9:$K$108,MATCH($A46,'MPS Plan'!$U$9:$U$108,0)),""))</f>
        <v/>
      </c>
      <c r="N46" s="18">
        <f>IF($A46="","",IFERROR(INDEX('MPS Plan'!$Q$9:$Q$108,MATCH($A46,'MPS Plan'!$U$9:$U$108,0)),""))</f>
        <v/>
      </c>
      <c r="O46" s="18">
        <f>IF($A46="","",IFERROR(INDEX('MPS Plan'!$R$9:$R$108,MATCH($A46,'MPS Plan'!$U$9:$U$108,0)),""))</f>
        <v/>
      </c>
      <c r="P46" s="10">
        <f>IF($A46="","",IFERROR(INDEX('MPS Plan'!$M$9:$M$108,MATCH($A46,'MPS Plan'!$U$9:$U$108,0)),""))</f>
        <v/>
      </c>
      <c r="Q46" s="10">
        <f>IF($A46="","",IFERROR(INDEX('MPS Plan'!$N$9:$N$108,MATCH($A46,'MPS Plan'!$U$9:$U$108,0)),""))</f>
        <v/>
      </c>
      <c r="R46" s="10">
        <f>IF($A46="","",IFERROR(INDEX('MPS Plan'!$O$9:$O$108,MATCH($A46,'MPS Plan'!$U$9:$U$108,0)),""))</f>
        <v/>
      </c>
      <c r="S46" s="10">
        <f>IF($A46="","",IFERROR(INDEX('MPS Plan'!$P$9:$P$108,MATCH($A46,'MPS Plan'!$U$9:$U$108,0)),""))</f>
        <v/>
      </c>
      <c r="T46" s="10">
        <f>IF($A46="","",IFERROR(IF(INDEX('MPS Plan'!$S$9:$S$108,MATCH($A46,'MPS Plan'!$U$9:$U$108,0))="Open",INDEX('MPS Plan'!$T$9:$T$108,MATCH($A46,'MPS Plan'!$U$9:$U$108,0)),"No open rescheduling exception identified"),""))</f>
        <v/>
      </c>
      <c r="V46" s="13">
        <f>IFERROR(AGGREGATE(15,6,ROW('MPS Plan'!$A$9:$A$108)/('MPS Plan'!$S$9:$S$108="Open"),ROWS($V$9:V46)),"")</f>
        <v/>
      </c>
      <c r="W46" s="10">
        <f>IF($V46="","",$V46)</f>
        <v/>
      </c>
      <c r="X46" s="9">
        <f>IF($V46="","",IFERROR(INDEX('MPS Plan'!$E$9:$E$108,$V46-8),""))</f>
        <v/>
      </c>
      <c r="Y46" s="10">
        <f>IF($V46="","",IFERROR(INDEX('MPS Plan'!$B$9:$B$108,$V46-8),""))</f>
        <v/>
      </c>
      <c r="Z46" s="10">
        <f>IF($V46="","",IFERROR(INDEX('MPS Plan'!$C$9:$C$108,$V46-8),""))</f>
        <v/>
      </c>
      <c r="AA46" s="10">
        <f>IF($V46="","",IFERROR(INDEX('MPS Plan'!$D$9:$D$108,$V46-8),""))</f>
        <v/>
      </c>
      <c r="AB46" s="9">
        <f>IF($V46="","",IFERROR(INDEX('MPS Plan'!$F$9:$F$108,$V46-8),""))</f>
        <v/>
      </c>
      <c r="AC46" s="10">
        <f>IF($V46="","",IFERROR(INDEX('MPS Plan'!$T$9:$T$108,$V46-8),""))</f>
        <v/>
      </c>
      <c r="AD46" s="10">
        <f>IF($V46="","",IFERROR(INDEX('MPS Plan'!$M$9:$M$108,$V46-8),""))</f>
        <v/>
      </c>
      <c r="AE46" s="10">
        <f>IF($V46="","",IFERROR(INDEX('MPS Plan'!$N$9:$N$108,$V46-8),""))</f>
        <v/>
      </c>
      <c r="AF46" s="10">
        <f>IF($V46="","",IFERROR(INDEX('MPS Plan'!$L$9:$L$108,$V46-8),""))</f>
        <v/>
      </c>
    </row>
    <row r="47" ht="25" customHeight="1">
      <c r="A47" s="13">
        <f>IFERROR(SMALL('MPS Plan'!$U$9:$U$108,ROWS($A$9:A47)),"")</f>
        <v/>
      </c>
      <c r="B47" s="10">
        <f>IF($A47="","",IFERROR(INDEX('MPS Plan'!$A$9:$A$108,MATCH($A47,'MPS Plan'!$U$9:$U$108,0)),""))</f>
        <v/>
      </c>
      <c r="C47" s="9">
        <f>IF($A47="","",IFERROR(INDEX('MPS Plan'!$E$9:$E$108,MATCH($A47,'MPS Plan'!$U$9:$U$108,0)),""))</f>
        <v/>
      </c>
      <c r="D47" s="10">
        <f>IF($A47="","",IFERROR(INDEX('MPS Plan'!$B$9:$B$108,MATCH($A47,'MPS Plan'!$U$9:$U$108,0)),""))</f>
        <v/>
      </c>
      <c r="E47" s="10">
        <f>IF($A47="","",IFERROR(INDEX('MPS Plan'!$C$9:$C$108,MATCH($A47,'MPS Plan'!$U$9:$U$108,0)),""))</f>
        <v/>
      </c>
      <c r="F47" s="10">
        <f>IF($A47="","",IFERROR(INDEX('MPS Plan'!$D$9:$D$108,MATCH($A47,'MPS Plan'!$U$9:$U$108,0)),""))</f>
        <v/>
      </c>
      <c r="G47" s="9">
        <f>IF($A47="","",IFERROR(INDEX('MPS Plan'!$F$9:$F$108,MATCH($A47,'MPS Plan'!$U$9:$U$108,0)),""))</f>
        <v/>
      </c>
      <c r="H47" s="10">
        <f>IF($A47="","",IFERROR(INDEX('MPS Plan'!$L$9:$L$108,MATCH($A47,'MPS Plan'!$U$9:$U$108,0)),""))</f>
        <v/>
      </c>
      <c r="I47" s="18">
        <f>IF($A47="","",IFERROR(INDEX('MPS Plan'!$G$9:$G$108,MATCH($A47,'MPS Plan'!$U$9:$U$108,0)),""))</f>
        <v/>
      </c>
      <c r="J47" s="18">
        <f>IF($A47="","",IFERROR(INDEX('MPS Plan'!$H$9:$H$108,MATCH($A47,'MPS Plan'!$U$9:$U$108,0)),""))</f>
        <v/>
      </c>
      <c r="K47" s="18">
        <f>IF($A47="","",IFERROR(INDEX('MPS Plan'!$I$9:$I$108,MATCH($A47,'MPS Plan'!$U$9:$U$108,0)),""))</f>
        <v/>
      </c>
      <c r="L47" s="18">
        <f>IF($A47="","",IFERROR(INDEX('MPS Plan'!$J$9:$J$108,MATCH($A47,'MPS Plan'!$U$9:$U$108,0)),""))</f>
        <v/>
      </c>
      <c r="M47" s="18">
        <f>IF($A47="","",IFERROR(INDEX('MPS Plan'!$K$9:$K$108,MATCH($A47,'MPS Plan'!$U$9:$U$108,0)),""))</f>
        <v/>
      </c>
      <c r="N47" s="18">
        <f>IF($A47="","",IFERROR(INDEX('MPS Plan'!$Q$9:$Q$108,MATCH($A47,'MPS Plan'!$U$9:$U$108,0)),""))</f>
        <v/>
      </c>
      <c r="O47" s="18">
        <f>IF($A47="","",IFERROR(INDEX('MPS Plan'!$R$9:$R$108,MATCH($A47,'MPS Plan'!$U$9:$U$108,0)),""))</f>
        <v/>
      </c>
      <c r="P47" s="10">
        <f>IF($A47="","",IFERROR(INDEX('MPS Plan'!$M$9:$M$108,MATCH($A47,'MPS Plan'!$U$9:$U$108,0)),""))</f>
        <v/>
      </c>
      <c r="Q47" s="10">
        <f>IF($A47="","",IFERROR(INDEX('MPS Plan'!$N$9:$N$108,MATCH($A47,'MPS Plan'!$U$9:$U$108,0)),""))</f>
        <v/>
      </c>
      <c r="R47" s="10">
        <f>IF($A47="","",IFERROR(INDEX('MPS Plan'!$O$9:$O$108,MATCH($A47,'MPS Plan'!$U$9:$U$108,0)),""))</f>
        <v/>
      </c>
      <c r="S47" s="10">
        <f>IF($A47="","",IFERROR(INDEX('MPS Plan'!$P$9:$P$108,MATCH($A47,'MPS Plan'!$U$9:$U$108,0)),""))</f>
        <v/>
      </c>
      <c r="T47" s="10">
        <f>IF($A47="","",IFERROR(IF(INDEX('MPS Plan'!$S$9:$S$108,MATCH($A47,'MPS Plan'!$U$9:$U$108,0))="Open",INDEX('MPS Plan'!$T$9:$T$108,MATCH($A47,'MPS Plan'!$U$9:$U$108,0)),"No open rescheduling exception identified"),""))</f>
        <v/>
      </c>
      <c r="V47" s="13">
        <f>IFERROR(AGGREGATE(15,6,ROW('MPS Plan'!$A$9:$A$108)/('MPS Plan'!$S$9:$S$108="Open"),ROWS($V$9:V47)),"")</f>
        <v/>
      </c>
      <c r="W47" s="10">
        <f>IF($V47="","",$V47)</f>
        <v/>
      </c>
      <c r="X47" s="9">
        <f>IF($V47="","",IFERROR(INDEX('MPS Plan'!$E$9:$E$108,$V47-8),""))</f>
        <v/>
      </c>
      <c r="Y47" s="10">
        <f>IF($V47="","",IFERROR(INDEX('MPS Plan'!$B$9:$B$108,$V47-8),""))</f>
        <v/>
      </c>
      <c r="Z47" s="10">
        <f>IF($V47="","",IFERROR(INDEX('MPS Plan'!$C$9:$C$108,$V47-8),""))</f>
        <v/>
      </c>
      <c r="AA47" s="10">
        <f>IF($V47="","",IFERROR(INDEX('MPS Plan'!$D$9:$D$108,$V47-8),""))</f>
        <v/>
      </c>
      <c r="AB47" s="9">
        <f>IF($V47="","",IFERROR(INDEX('MPS Plan'!$F$9:$F$108,$V47-8),""))</f>
        <v/>
      </c>
      <c r="AC47" s="10">
        <f>IF($V47="","",IFERROR(INDEX('MPS Plan'!$T$9:$T$108,$V47-8),""))</f>
        <v/>
      </c>
      <c r="AD47" s="10">
        <f>IF($V47="","",IFERROR(INDEX('MPS Plan'!$M$9:$M$108,$V47-8),""))</f>
        <v/>
      </c>
      <c r="AE47" s="10">
        <f>IF($V47="","",IFERROR(INDEX('MPS Plan'!$N$9:$N$108,$V47-8),""))</f>
        <v/>
      </c>
      <c r="AF47" s="10">
        <f>IF($V47="","",IFERROR(INDEX('MPS Plan'!$L$9:$L$108,$V47-8),""))</f>
        <v/>
      </c>
    </row>
    <row r="48" ht="25" customHeight="1">
      <c r="A48" s="13">
        <f>IFERROR(SMALL('MPS Plan'!$U$9:$U$108,ROWS($A$9:A48)),"")</f>
        <v/>
      </c>
      <c r="B48" s="10">
        <f>IF($A48="","",IFERROR(INDEX('MPS Plan'!$A$9:$A$108,MATCH($A48,'MPS Plan'!$U$9:$U$108,0)),""))</f>
        <v/>
      </c>
      <c r="C48" s="9">
        <f>IF($A48="","",IFERROR(INDEX('MPS Plan'!$E$9:$E$108,MATCH($A48,'MPS Plan'!$U$9:$U$108,0)),""))</f>
        <v/>
      </c>
      <c r="D48" s="10">
        <f>IF($A48="","",IFERROR(INDEX('MPS Plan'!$B$9:$B$108,MATCH($A48,'MPS Plan'!$U$9:$U$108,0)),""))</f>
        <v/>
      </c>
      <c r="E48" s="10">
        <f>IF($A48="","",IFERROR(INDEX('MPS Plan'!$C$9:$C$108,MATCH($A48,'MPS Plan'!$U$9:$U$108,0)),""))</f>
        <v/>
      </c>
      <c r="F48" s="10">
        <f>IF($A48="","",IFERROR(INDEX('MPS Plan'!$D$9:$D$108,MATCH($A48,'MPS Plan'!$U$9:$U$108,0)),""))</f>
        <v/>
      </c>
      <c r="G48" s="9">
        <f>IF($A48="","",IFERROR(INDEX('MPS Plan'!$F$9:$F$108,MATCH($A48,'MPS Plan'!$U$9:$U$108,0)),""))</f>
        <v/>
      </c>
      <c r="H48" s="10">
        <f>IF($A48="","",IFERROR(INDEX('MPS Plan'!$L$9:$L$108,MATCH($A48,'MPS Plan'!$U$9:$U$108,0)),""))</f>
        <v/>
      </c>
      <c r="I48" s="18">
        <f>IF($A48="","",IFERROR(INDEX('MPS Plan'!$G$9:$G$108,MATCH($A48,'MPS Plan'!$U$9:$U$108,0)),""))</f>
        <v/>
      </c>
      <c r="J48" s="18">
        <f>IF($A48="","",IFERROR(INDEX('MPS Plan'!$H$9:$H$108,MATCH($A48,'MPS Plan'!$U$9:$U$108,0)),""))</f>
        <v/>
      </c>
      <c r="K48" s="18">
        <f>IF($A48="","",IFERROR(INDEX('MPS Plan'!$I$9:$I$108,MATCH($A48,'MPS Plan'!$U$9:$U$108,0)),""))</f>
        <v/>
      </c>
      <c r="L48" s="18">
        <f>IF($A48="","",IFERROR(INDEX('MPS Plan'!$J$9:$J$108,MATCH($A48,'MPS Plan'!$U$9:$U$108,0)),""))</f>
        <v/>
      </c>
      <c r="M48" s="18">
        <f>IF($A48="","",IFERROR(INDEX('MPS Plan'!$K$9:$K$108,MATCH($A48,'MPS Plan'!$U$9:$U$108,0)),""))</f>
        <v/>
      </c>
      <c r="N48" s="18">
        <f>IF($A48="","",IFERROR(INDEX('MPS Plan'!$Q$9:$Q$108,MATCH($A48,'MPS Plan'!$U$9:$U$108,0)),""))</f>
        <v/>
      </c>
      <c r="O48" s="18">
        <f>IF($A48="","",IFERROR(INDEX('MPS Plan'!$R$9:$R$108,MATCH($A48,'MPS Plan'!$U$9:$U$108,0)),""))</f>
        <v/>
      </c>
      <c r="P48" s="10">
        <f>IF($A48="","",IFERROR(INDEX('MPS Plan'!$M$9:$M$108,MATCH($A48,'MPS Plan'!$U$9:$U$108,0)),""))</f>
        <v/>
      </c>
      <c r="Q48" s="10">
        <f>IF($A48="","",IFERROR(INDEX('MPS Plan'!$N$9:$N$108,MATCH($A48,'MPS Plan'!$U$9:$U$108,0)),""))</f>
        <v/>
      </c>
      <c r="R48" s="10">
        <f>IF($A48="","",IFERROR(INDEX('MPS Plan'!$O$9:$O$108,MATCH($A48,'MPS Plan'!$U$9:$U$108,0)),""))</f>
        <v/>
      </c>
      <c r="S48" s="10">
        <f>IF($A48="","",IFERROR(INDEX('MPS Plan'!$P$9:$P$108,MATCH($A48,'MPS Plan'!$U$9:$U$108,0)),""))</f>
        <v/>
      </c>
      <c r="T48" s="10">
        <f>IF($A48="","",IFERROR(IF(INDEX('MPS Plan'!$S$9:$S$108,MATCH($A48,'MPS Plan'!$U$9:$U$108,0))="Open",INDEX('MPS Plan'!$T$9:$T$108,MATCH($A48,'MPS Plan'!$U$9:$U$108,0)),"No open rescheduling exception identified"),""))</f>
        <v/>
      </c>
      <c r="V48" s="13">
        <f>IFERROR(AGGREGATE(15,6,ROW('MPS Plan'!$A$9:$A$108)/('MPS Plan'!$S$9:$S$108="Open"),ROWS($V$9:V48)),"")</f>
        <v/>
      </c>
      <c r="W48" s="10">
        <f>IF($V48="","",$V48)</f>
        <v/>
      </c>
      <c r="X48" s="9">
        <f>IF($V48="","",IFERROR(INDEX('MPS Plan'!$E$9:$E$108,$V48-8),""))</f>
        <v/>
      </c>
      <c r="Y48" s="10">
        <f>IF($V48="","",IFERROR(INDEX('MPS Plan'!$B$9:$B$108,$V48-8),""))</f>
        <v/>
      </c>
      <c r="Z48" s="10">
        <f>IF($V48="","",IFERROR(INDEX('MPS Plan'!$C$9:$C$108,$V48-8),""))</f>
        <v/>
      </c>
      <c r="AA48" s="10">
        <f>IF($V48="","",IFERROR(INDEX('MPS Plan'!$D$9:$D$108,$V48-8),""))</f>
        <v/>
      </c>
      <c r="AB48" s="9">
        <f>IF($V48="","",IFERROR(INDEX('MPS Plan'!$F$9:$F$108,$V48-8),""))</f>
        <v/>
      </c>
      <c r="AC48" s="10">
        <f>IF($V48="","",IFERROR(INDEX('MPS Plan'!$T$9:$T$108,$V48-8),""))</f>
        <v/>
      </c>
      <c r="AD48" s="10">
        <f>IF($V48="","",IFERROR(INDEX('MPS Plan'!$M$9:$M$108,$V48-8),""))</f>
        <v/>
      </c>
      <c r="AE48" s="10">
        <f>IF($V48="","",IFERROR(INDEX('MPS Plan'!$N$9:$N$108,$V48-8),""))</f>
        <v/>
      </c>
      <c r="AF48" s="10">
        <f>IF($V48="","",IFERROR(INDEX('MPS Plan'!$L$9:$L$108,$V48-8),""))</f>
        <v/>
      </c>
    </row>
    <row r="49" ht="25" customHeight="1">
      <c r="A49" s="13">
        <f>IFERROR(SMALL('MPS Plan'!$U$9:$U$108,ROWS($A$9:A49)),"")</f>
        <v/>
      </c>
      <c r="B49" s="10">
        <f>IF($A49="","",IFERROR(INDEX('MPS Plan'!$A$9:$A$108,MATCH($A49,'MPS Plan'!$U$9:$U$108,0)),""))</f>
        <v/>
      </c>
      <c r="C49" s="9">
        <f>IF($A49="","",IFERROR(INDEX('MPS Plan'!$E$9:$E$108,MATCH($A49,'MPS Plan'!$U$9:$U$108,0)),""))</f>
        <v/>
      </c>
      <c r="D49" s="10">
        <f>IF($A49="","",IFERROR(INDEX('MPS Plan'!$B$9:$B$108,MATCH($A49,'MPS Plan'!$U$9:$U$108,0)),""))</f>
        <v/>
      </c>
      <c r="E49" s="10">
        <f>IF($A49="","",IFERROR(INDEX('MPS Plan'!$C$9:$C$108,MATCH($A49,'MPS Plan'!$U$9:$U$108,0)),""))</f>
        <v/>
      </c>
      <c r="F49" s="10">
        <f>IF($A49="","",IFERROR(INDEX('MPS Plan'!$D$9:$D$108,MATCH($A49,'MPS Plan'!$U$9:$U$108,0)),""))</f>
        <v/>
      </c>
      <c r="G49" s="9">
        <f>IF($A49="","",IFERROR(INDEX('MPS Plan'!$F$9:$F$108,MATCH($A49,'MPS Plan'!$U$9:$U$108,0)),""))</f>
        <v/>
      </c>
      <c r="H49" s="10">
        <f>IF($A49="","",IFERROR(INDEX('MPS Plan'!$L$9:$L$108,MATCH($A49,'MPS Plan'!$U$9:$U$108,0)),""))</f>
        <v/>
      </c>
      <c r="I49" s="18">
        <f>IF($A49="","",IFERROR(INDEX('MPS Plan'!$G$9:$G$108,MATCH($A49,'MPS Plan'!$U$9:$U$108,0)),""))</f>
        <v/>
      </c>
      <c r="J49" s="18">
        <f>IF($A49="","",IFERROR(INDEX('MPS Plan'!$H$9:$H$108,MATCH($A49,'MPS Plan'!$U$9:$U$108,0)),""))</f>
        <v/>
      </c>
      <c r="K49" s="18">
        <f>IF($A49="","",IFERROR(INDEX('MPS Plan'!$I$9:$I$108,MATCH($A49,'MPS Plan'!$U$9:$U$108,0)),""))</f>
        <v/>
      </c>
      <c r="L49" s="18">
        <f>IF($A49="","",IFERROR(INDEX('MPS Plan'!$J$9:$J$108,MATCH($A49,'MPS Plan'!$U$9:$U$108,0)),""))</f>
        <v/>
      </c>
      <c r="M49" s="18">
        <f>IF($A49="","",IFERROR(INDEX('MPS Plan'!$K$9:$K$108,MATCH($A49,'MPS Plan'!$U$9:$U$108,0)),""))</f>
        <v/>
      </c>
      <c r="N49" s="18">
        <f>IF($A49="","",IFERROR(INDEX('MPS Plan'!$Q$9:$Q$108,MATCH($A49,'MPS Plan'!$U$9:$U$108,0)),""))</f>
        <v/>
      </c>
      <c r="O49" s="18">
        <f>IF($A49="","",IFERROR(INDEX('MPS Plan'!$R$9:$R$108,MATCH($A49,'MPS Plan'!$U$9:$U$108,0)),""))</f>
        <v/>
      </c>
      <c r="P49" s="10">
        <f>IF($A49="","",IFERROR(INDEX('MPS Plan'!$M$9:$M$108,MATCH($A49,'MPS Plan'!$U$9:$U$108,0)),""))</f>
        <v/>
      </c>
      <c r="Q49" s="10">
        <f>IF($A49="","",IFERROR(INDEX('MPS Plan'!$N$9:$N$108,MATCH($A49,'MPS Plan'!$U$9:$U$108,0)),""))</f>
        <v/>
      </c>
      <c r="R49" s="10">
        <f>IF($A49="","",IFERROR(INDEX('MPS Plan'!$O$9:$O$108,MATCH($A49,'MPS Plan'!$U$9:$U$108,0)),""))</f>
        <v/>
      </c>
      <c r="S49" s="10">
        <f>IF($A49="","",IFERROR(INDEX('MPS Plan'!$P$9:$P$108,MATCH($A49,'MPS Plan'!$U$9:$U$108,0)),""))</f>
        <v/>
      </c>
      <c r="T49" s="10">
        <f>IF($A49="","",IFERROR(IF(INDEX('MPS Plan'!$S$9:$S$108,MATCH($A49,'MPS Plan'!$U$9:$U$108,0))="Open",INDEX('MPS Plan'!$T$9:$T$108,MATCH($A49,'MPS Plan'!$U$9:$U$108,0)),"No open rescheduling exception identified"),""))</f>
        <v/>
      </c>
      <c r="V49" s="13">
        <f>IFERROR(AGGREGATE(15,6,ROW('MPS Plan'!$A$9:$A$108)/('MPS Plan'!$S$9:$S$108="Open"),ROWS($V$9:V49)),"")</f>
        <v/>
      </c>
      <c r="W49" s="10">
        <f>IF($V49="","",$V49)</f>
        <v/>
      </c>
      <c r="X49" s="9">
        <f>IF($V49="","",IFERROR(INDEX('MPS Plan'!$E$9:$E$108,$V49-8),""))</f>
        <v/>
      </c>
      <c r="Y49" s="10">
        <f>IF($V49="","",IFERROR(INDEX('MPS Plan'!$B$9:$B$108,$V49-8),""))</f>
        <v/>
      </c>
      <c r="Z49" s="10">
        <f>IF($V49="","",IFERROR(INDEX('MPS Plan'!$C$9:$C$108,$V49-8),""))</f>
        <v/>
      </c>
      <c r="AA49" s="10">
        <f>IF($V49="","",IFERROR(INDEX('MPS Plan'!$D$9:$D$108,$V49-8),""))</f>
        <v/>
      </c>
      <c r="AB49" s="9">
        <f>IF($V49="","",IFERROR(INDEX('MPS Plan'!$F$9:$F$108,$V49-8),""))</f>
        <v/>
      </c>
      <c r="AC49" s="10">
        <f>IF($V49="","",IFERROR(INDEX('MPS Plan'!$T$9:$T$108,$V49-8),""))</f>
        <v/>
      </c>
      <c r="AD49" s="10">
        <f>IF($V49="","",IFERROR(INDEX('MPS Plan'!$M$9:$M$108,$V49-8),""))</f>
        <v/>
      </c>
      <c r="AE49" s="10">
        <f>IF($V49="","",IFERROR(INDEX('MPS Plan'!$N$9:$N$108,$V49-8),""))</f>
        <v/>
      </c>
      <c r="AF49" s="10">
        <f>IF($V49="","",IFERROR(INDEX('MPS Plan'!$L$9:$L$108,$V49-8),""))</f>
        <v/>
      </c>
    </row>
    <row r="50" ht="25" customHeight="1">
      <c r="A50" s="13">
        <f>IFERROR(SMALL('MPS Plan'!$U$9:$U$108,ROWS($A$9:A50)),"")</f>
        <v/>
      </c>
      <c r="B50" s="10">
        <f>IF($A50="","",IFERROR(INDEX('MPS Plan'!$A$9:$A$108,MATCH($A50,'MPS Plan'!$U$9:$U$108,0)),""))</f>
        <v/>
      </c>
      <c r="C50" s="9">
        <f>IF($A50="","",IFERROR(INDEX('MPS Plan'!$E$9:$E$108,MATCH($A50,'MPS Plan'!$U$9:$U$108,0)),""))</f>
        <v/>
      </c>
      <c r="D50" s="10">
        <f>IF($A50="","",IFERROR(INDEX('MPS Plan'!$B$9:$B$108,MATCH($A50,'MPS Plan'!$U$9:$U$108,0)),""))</f>
        <v/>
      </c>
      <c r="E50" s="10">
        <f>IF($A50="","",IFERROR(INDEX('MPS Plan'!$C$9:$C$108,MATCH($A50,'MPS Plan'!$U$9:$U$108,0)),""))</f>
        <v/>
      </c>
      <c r="F50" s="10">
        <f>IF($A50="","",IFERROR(INDEX('MPS Plan'!$D$9:$D$108,MATCH($A50,'MPS Plan'!$U$9:$U$108,0)),""))</f>
        <v/>
      </c>
      <c r="G50" s="9">
        <f>IF($A50="","",IFERROR(INDEX('MPS Plan'!$F$9:$F$108,MATCH($A50,'MPS Plan'!$U$9:$U$108,0)),""))</f>
        <v/>
      </c>
      <c r="H50" s="10">
        <f>IF($A50="","",IFERROR(INDEX('MPS Plan'!$L$9:$L$108,MATCH($A50,'MPS Plan'!$U$9:$U$108,0)),""))</f>
        <v/>
      </c>
      <c r="I50" s="18">
        <f>IF($A50="","",IFERROR(INDEX('MPS Plan'!$G$9:$G$108,MATCH($A50,'MPS Plan'!$U$9:$U$108,0)),""))</f>
        <v/>
      </c>
      <c r="J50" s="18">
        <f>IF($A50="","",IFERROR(INDEX('MPS Plan'!$H$9:$H$108,MATCH($A50,'MPS Plan'!$U$9:$U$108,0)),""))</f>
        <v/>
      </c>
      <c r="K50" s="18">
        <f>IF($A50="","",IFERROR(INDEX('MPS Plan'!$I$9:$I$108,MATCH($A50,'MPS Plan'!$U$9:$U$108,0)),""))</f>
        <v/>
      </c>
      <c r="L50" s="18">
        <f>IF($A50="","",IFERROR(INDEX('MPS Plan'!$J$9:$J$108,MATCH($A50,'MPS Plan'!$U$9:$U$108,0)),""))</f>
        <v/>
      </c>
      <c r="M50" s="18">
        <f>IF($A50="","",IFERROR(INDEX('MPS Plan'!$K$9:$K$108,MATCH($A50,'MPS Plan'!$U$9:$U$108,0)),""))</f>
        <v/>
      </c>
      <c r="N50" s="18">
        <f>IF($A50="","",IFERROR(INDEX('MPS Plan'!$Q$9:$Q$108,MATCH($A50,'MPS Plan'!$U$9:$U$108,0)),""))</f>
        <v/>
      </c>
      <c r="O50" s="18">
        <f>IF($A50="","",IFERROR(INDEX('MPS Plan'!$R$9:$R$108,MATCH($A50,'MPS Plan'!$U$9:$U$108,0)),""))</f>
        <v/>
      </c>
      <c r="P50" s="10">
        <f>IF($A50="","",IFERROR(INDEX('MPS Plan'!$M$9:$M$108,MATCH($A50,'MPS Plan'!$U$9:$U$108,0)),""))</f>
        <v/>
      </c>
      <c r="Q50" s="10">
        <f>IF($A50="","",IFERROR(INDEX('MPS Plan'!$N$9:$N$108,MATCH($A50,'MPS Plan'!$U$9:$U$108,0)),""))</f>
        <v/>
      </c>
      <c r="R50" s="10">
        <f>IF($A50="","",IFERROR(INDEX('MPS Plan'!$O$9:$O$108,MATCH($A50,'MPS Plan'!$U$9:$U$108,0)),""))</f>
        <v/>
      </c>
      <c r="S50" s="10">
        <f>IF($A50="","",IFERROR(INDEX('MPS Plan'!$P$9:$P$108,MATCH($A50,'MPS Plan'!$U$9:$U$108,0)),""))</f>
        <v/>
      </c>
      <c r="T50" s="10">
        <f>IF($A50="","",IFERROR(IF(INDEX('MPS Plan'!$S$9:$S$108,MATCH($A50,'MPS Plan'!$U$9:$U$108,0))="Open",INDEX('MPS Plan'!$T$9:$T$108,MATCH($A50,'MPS Plan'!$U$9:$U$108,0)),"No open rescheduling exception identified"),""))</f>
        <v/>
      </c>
      <c r="V50" s="13">
        <f>IFERROR(AGGREGATE(15,6,ROW('MPS Plan'!$A$9:$A$108)/('MPS Plan'!$S$9:$S$108="Open"),ROWS($V$9:V50)),"")</f>
        <v/>
      </c>
      <c r="W50" s="10">
        <f>IF($V50="","",$V50)</f>
        <v/>
      </c>
      <c r="X50" s="9">
        <f>IF($V50="","",IFERROR(INDEX('MPS Plan'!$E$9:$E$108,$V50-8),""))</f>
        <v/>
      </c>
      <c r="Y50" s="10">
        <f>IF($V50="","",IFERROR(INDEX('MPS Plan'!$B$9:$B$108,$V50-8),""))</f>
        <v/>
      </c>
      <c r="Z50" s="10">
        <f>IF($V50="","",IFERROR(INDEX('MPS Plan'!$C$9:$C$108,$V50-8),""))</f>
        <v/>
      </c>
      <c r="AA50" s="10">
        <f>IF($V50="","",IFERROR(INDEX('MPS Plan'!$D$9:$D$108,$V50-8),""))</f>
        <v/>
      </c>
      <c r="AB50" s="9">
        <f>IF($V50="","",IFERROR(INDEX('MPS Plan'!$F$9:$F$108,$V50-8),""))</f>
        <v/>
      </c>
      <c r="AC50" s="10">
        <f>IF($V50="","",IFERROR(INDEX('MPS Plan'!$T$9:$T$108,$V50-8),""))</f>
        <v/>
      </c>
      <c r="AD50" s="10">
        <f>IF($V50="","",IFERROR(INDEX('MPS Plan'!$M$9:$M$108,$V50-8),""))</f>
        <v/>
      </c>
      <c r="AE50" s="10">
        <f>IF($V50="","",IFERROR(INDEX('MPS Plan'!$N$9:$N$108,$V50-8),""))</f>
        <v/>
      </c>
      <c r="AF50" s="10">
        <f>IF($V50="","",IFERROR(INDEX('MPS Plan'!$L$9:$L$108,$V50-8),""))</f>
        <v/>
      </c>
    </row>
    <row r="51" ht="25" customHeight="1">
      <c r="A51" s="13">
        <f>IFERROR(SMALL('MPS Plan'!$U$9:$U$108,ROWS($A$9:A51)),"")</f>
        <v/>
      </c>
      <c r="B51" s="10">
        <f>IF($A51="","",IFERROR(INDEX('MPS Plan'!$A$9:$A$108,MATCH($A51,'MPS Plan'!$U$9:$U$108,0)),""))</f>
        <v/>
      </c>
      <c r="C51" s="9">
        <f>IF($A51="","",IFERROR(INDEX('MPS Plan'!$E$9:$E$108,MATCH($A51,'MPS Plan'!$U$9:$U$108,0)),""))</f>
        <v/>
      </c>
      <c r="D51" s="10">
        <f>IF($A51="","",IFERROR(INDEX('MPS Plan'!$B$9:$B$108,MATCH($A51,'MPS Plan'!$U$9:$U$108,0)),""))</f>
        <v/>
      </c>
      <c r="E51" s="10">
        <f>IF($A51="","",IFERROR(INDEX('MPS Plan'!$C$9:$C$108,MATCH($A51,'MPS Plan'!$U$9:$U$108,0)),""))</f>
        <v/>
      </c>
      <c r="F51" s="10">
        <f>IF($A51="","",IFERROR(INDEX('MPS Plan'!$D$9:$D$108,MATCH($A51,'MPS Plan'!$U$9:$U$108,0)),""))</f>
        <v/>
      </c>
      <c r="G51" s="9">
        <f>IF($A51="","",IFERROR(INDEX('MPS Plan'!$F$9:$F$108,MATCH($A51,'MPS Plan'!$U$9:$U$108,0)),""))</f>
        <v/>
      </c>
      <c r="H51" s="10">
        <f>IF($A51="","",IFERROR(INDEX('MPS Plan'!$L$9:$L$108,MATCH($A51,'MPS Plan'!$U$9:$U$108,0)),""))</f>
        <v/>
      </c>
      <c r="I51" s="18">
        <f>IF($A51="","",IFERROR(INDEX('MPS Plan'!$G$9:$G$108,MATCH($A51,'MPS Plan'!$U$9:$U$108,0)),""))</f>
        <v/>
      </c>
      <c r="J51" s="18">
        <f>IF($A51="","",IFERROR(INDEX('MPS Plan'!$H$9:$H$108,MATCH($A51,'MPS Plan'!$U$9:$U$108,0)),""))</f>
        <v/>
      </c>
      <c r="K51" s="18">
        <f>IF($A51="","",IFERROR(INDEX('MPS Plan'!$I$9:$I$108,MATCH($A51,'MPS Plan'!$U$9:$U$108,0)),""))</f>
        <v/>
      </c>
      <c r="L51" s="18">
        <f>IF($A51="","",IFERROR(INDEX('MPS Plan'!$J$9:$J$108,MATCH($A51,'MPS Plan'!$U$9:$U$108,0)),""))</f>
        <v/>
      </c>
      <c r="M51" s="18">
        <f>IF($A51="","",IFERROR(INDEX('MPS Plan'!$K$9:$K$108,MATCH($A51,'MPS Plan'!$U$9:$U$108,0)),""))</f>
        <v/>
      </c>
      <c r="N51" s="18">
        <f>IF($A51="","",IFERROR(INDEX('MPS Plan'!$Q$9:$Q$108,MATCH($A51,'MPS Plan'!$U$9:$U$108,0)),""))</f>
        <v/>
      </c>
      <c r="O51" s="18">
        <f>IF($A51="","",IFERROR(INDEX('MPS Plan'!$R$9:$R$108,MATCH($A51,'MPS Plan'!$U$9:$U$108,0)),""))</f>
        <v/>
      </c>
      <c r="P51" s="10">
        <f>IF($A51="","",IFERROR(INDEX('MPS Plan'!$M$9:$M$108,MATCH($A51,'MPS Plan'!$U$9:$U$108,0)),""))</f>
        <v/>
      </c>
      <c r="Q51" s="10">
        <f>IF($A51="","",IFERROR(INDEX('MPS Plan'!$N$9:$N$108,MATCH($A51,'MPS Plan'!$U$9:$U$108,0)),""))</f>
        <v/>
      </c>
      <c r="R51" s="10">
        <f>IF($A51="","",IFERROR(INDEX('MPS Plan'!$O$9:$O$108,MATCH($A51,'MPS Plan'!$U$9:$U$108,0)),""))</f>
        <v/>
      </c>
      <c r="S51" s="10">
        <f>IF($A51="","",IFERROR(INDEX('MPS Plan'!$P$9:$P$108,MATCH($A51,'MPS Plan'!$U$9:$U$108,0)),""))</f>
        <v/>
      </c>
      <c r="T51" s="10">
        <f>IF($A51="","",IFERROR(IF(INDEX('MPS Plan'!$S$9:$S$108,MATCH($A51,'MPS Plan'!$U$9:$U$108,0))="Open",INDEX('MPS Plan'!$T$9:$T$108,MATCH($A51,'MPS Plan'!$U$9:$U$108,0)),"No open rescheduling exception identified"),""))</f>
        <v/>
      </c>
      <c r="V51" s="13">
        <f>IFERROR(AGGREGATE(15,6,ROW('MPS Plan'!$A$9:$A$108)/('MPS Plan'!$S$9:$S$108="Open"),ROWS($V$9:V51)),"")</f>
        <v/>
      </c>
      <c r="W51" s="10">
        <f>IF($V51="","",$V51)</f>
        <v/>
      </c>
      <c r="X51" s="9">
        <f>IF($V51="","",IFERROR(INDEX('MPS Plan'!$E$9:$E$108,$V51-8),""))</f>
        <v/>
      </c>
      <c r="Y51" s="10">
        <f>IF($V51="","",IFERROR(INDEX('MPS Plan'!$B$9:$B$108,$V51-8),""))</f>
        <v/>
      </c>
      <c r="Z51" s="10">
        <f>IF($V51="","",IFERROR(INDEX('MPS Plan'!$C$9:$C$108,$V51-8),""))</f>
        <v/>
      </c>
      <c r="AA51" s="10">
        <f>IF($V51="","",IFERROR(INDEX('MPS Plan'!$D$9:$D$108,$V51-8),""))</f>
        <v/>
      </c>
      <c r="AB51" s="9">
        <f>IF($V51="","",IFERROR(INDEX('MPS Plan'!$F$9:$F$108,$V51-8),""))</f>
        <v/>
      </c>
      <c r="AC51" s="10">
        <f>IF($V51="","",IFERROR(INDEX('MPS Plan'!$T$9:$T$108,$V51-8),""))</f>
        <v/>
      </c>
      <c r="AD51" s="10">
        <f>IF($V51="","",IFERROR(INDEX('MPS Plan'!$M$9:$M$108,$V51-8),""))</f>
        <v/>
      </c>
      <c r="AE51" s="10">
        <f>IF($V51="","",IFERROR(INDEX('MPS Plan'!$N$9:$N$108,$V51-8),""))</f>
        <v/>
      </c>
      <c r="AF51" s="10">
        <f>IF($V51="","",IFERROR(INDEX('MPS Plan'!$L$9:$L$108,$V51-8),""))</f>
        <v/>
      </c>
    </row>
    <row r="52" ht="25" customHeight="1">
      <c r="A52" s="13">
        <f>IFERROR(SMALL('MPS Plan'!$U$9:$U$108,ROWS($A$9:A52)),"")</f>
        <v/>
      </c>
      <c r="B52" s="10">
        <f>IF($A52="","",IFERROR(INDEX('MPS Plan'!$A$9:$A$108,MATCH($A52,'MPS Plan'!$U$9:$U$108,0)),""))</f>
        <v/>
      </c>
      <c r="C52" s="9">
        <f>IF($A52="","",IFERROR(INDEX('MPS Plan'!$E$9:$E$108,MATCH($A52,'MPS Plan'!$U$9:$U$108,0)),""))</f>
        <v/>
      </c>
      <c r="D52" s="10">
        <f>IF($A52="","",IFERROR(INDEX('MPS Plan'!$B$9:$B$108,MATCH($A52,'MPS Plan'!$U$9:$U$108,0)),""))</f>
        <v/>
      </c>
      <c r="E52" s="10">
        <f>IF($A52="","",IFERROR(INDEX('MPS Plan'!$C$9:$C$108,MATCH($A52,'MPS Plan'!$U$9:$U$108,0)),""))</f>
        <v/>
      </c>
      <c r="F52" s="10">
        <f>IF($A52="","",IFERROR(INDEX('MPS Plan'!$D$9:$D$108,MATCH($A52,'MPS Plan'!$U$9:$U$108,0)),""))</f>
        <v/>
      </c>
      <c r="G52" s="9">
        <f>IF($A52="","",IFERROR(INDEX('MPS Plan'!$F$9:$F$108,MATCH($A52,'MPS Plan'!$U$9:$U$108,0)),""))</f>
        <v/>
      </c>
      <c r="H52" s="10">
        <f>IF($A52="","",IFERROR(INDEX('MPS Plan'!$L$9:$L$108,MATCH($A52,'MPS Plan'!$U$9:$U$108,0)),""))</f>
        <v/>
      </c>
      <c r="I52" s="18">
        <f>IF($A52="","",IFERROR(INDEX('MPS Plan'!$G$9:$G$108,MATCH($A52,'MPS Plan'!$U$9:$U$108,0)),""))</f>
        <v/>
      </c>
      <c r="J52" s="18">
        <f>IF($A52="","",IFERROR(INDEX('MPS Plan'!$H$9:$H$108,MATCH($A52,'MPS Plan'!$U$9:$U$108,0)),""))</f>
        <v/>
      </c>
      <c r="K52" s="18">
        <f>IF($A52="","",IFERROR(INDEX('MPS Plan'!$I$9:$I$108,MATCH($A52,'MPS Plan'!$U$9:$U$108,0)),""))</f>
        <v/>
      </c>
      <c r="L52" s="18">
        <f>IF($A52="","",IFERROR(INDEX('MPS Plan'!$J$9:$J$108,MATCH($A52,'MPS Plan'!$U$9:$U$108,0)),""))</f>
        <v/>
      </c>
      <c r="M52" s="18">
        <f>IF($A52="","",IFERROR(INDEX('MPS Plan'!$K$9:$K$108,MATCH($A52,'MPS Plan'!$U$9:$U$108,0)),""))</f>
        <v/>
      </c>
      <c r="N52" s="18">
        <f>IF($A52="","",IFERROR(INDEX('MPS Plan'!$Q$9:$Q$108,MATCH($A52,'MPS Plan'!$U$9:$U$108,0)),""))</f>
        <v/>
      </c>
      <c r="O52" s="18">
        <f>IF($A52="","",IFERROR(INDEX('MPS Plan'!$R$9:$R$108,MATCH($A52,'MPS Plan'!$U$9:$U$108,0)),""))</f>
        <v/>
      </c>
      <c r="P52" s="10">
        <f>IF($A52="","",IFERROR(INDEX('MPS Plan'!$M$9:$M$108,MATCH($A52,'MPS Plan'!$U$9:$U$108,0)),""))</f>
        <v/>
      </c>
      <c r="Q52" s="10">
        <f>IF($A52="","",IFERROR(INDEX('MPS Plan'!$N$9:$N$108,MATCH($A52,'MPS Plan'!$U$9:$U$108,0)),""))</f>
        <v/>
      </c>
      <c r="R52" s="10">
        <f>IF($A52="","",IFERROR(INDEX('MPS Plan'!$O$9:$O$108,MATCH($A52,'MPS Plan'!$U$9:$U$108,0)),""))</f>
        <v/>
      </c>
      <c r="S52" s="10">
        <f>IF($A52="","",IFERROR(INDEX('MPS Plan'!$P$9:$P$108,MATCH($A52,'MPS Plan'!$U$9:$U$108,0)),""))</f>
        <v/>
      </c>
      <c r="T52" s="10">
        <f>IF($A52="","",IFERROR(IF(INDEX('MPS Plan'!$S$9:$S$108,MATCH($A52,'MPS Plan'!$U$9:$U$108,0))="Open",INDEX('MPS Plan'!$T$9:$T$108,MATCH($A52,'MPS Plan'!$U$9:$U$108,0)),"No open rescheduling exception identified"),""))</f>
        <v/>
      </c>
      <c r="V52" s="13">
        <f>IFERROR(AGGREGATE(15,6,ROW('MPS Plan'!$A$9:$A$108)/('MPS Plan'!$S$9:$S$108="Open"),ROWS($V$9:V52)),"")</f>
        <v/>
      </c>
      <c r="W52" s="10">
        <f>IF($V52="","",$V52)</f>
        <v/>
      </c>
      <c r="X52" s="9">
        <f>IF($V52="","",IFERROR(INDEX('MPS Plan'!$E$9:$E$108,$V52-8),""))</f>
        <v/>
      </c>
      <c r="Y52" s="10">
        <f>IF($V52="","",IFERROR(INDEX('MPS Plan'!$B$9:$B$108,$V52-8),""))</f>
        <v/>
      </c>
      <c r="Z52" s="10">
        <f>IF($V52="","",IFERROR(INDEX('MPS Plan'!$C$9:$C$108,$V52-8),""))</f>
        <v/>
      </c>
      <c r="AA52" s="10">
        <f>IF($V52="","",IFERROR(INDEX('MPS Plan'!$D$9:$D$108,$V52-8),""))</f>
        <v/>
      </c>
      <c r="AB52" s="9">
        <f>IF($V52="","",IFERROR(INDEX('MPS Plan'!$F$9:$F$108,$V52-8),""))</f>
        <v/>
      </c>
      <c r="AC52" s="10">
        <f>IF($V52="","",IFERROR(INDEX('MPS Plan'!$T$9:$T$108,$V52-8),""))</f>
        <v/>
      </c>
      <c r="AD52" s="10">
        <f>IF($V52="","",IFERROR(INDEX('MPS Plan'!$M$9:$M$108,$V52-8),""))</f>
        <v/>
      </c>
      <c r="AE52" s="10">
        <f>IF($V52="","",IFERROR(INDEX('MPS Plan'!$N$9:$N$108,$V52-8),""))</f>
        <v/>
      </c>
      <c r="AF52" s="10">
        <f>IF($V52="","",IFERROR(INDEX('MPS Plan'!$L$9:$L$108,$V52-8),""))</f>
        <v/>
      </c>
    </row>
    <row r="53" ht="25" customHeight="1">
      <c r="A53" s="13">
        <f>IFERROR(SMALL('MPS Plan'!$U$9:$U$108,ROWS($A$9:A53)),"")</f>
        <v/>
      </c>
      <c r="B53" s="10">
        <f>IF($A53="","",IFERROR(INDEX('MPS Plan'!$A$9:$A$108,MATCH($A53,'MPS Plan'!$U$9:$U$108,0)),""))</f>
        <v/>
      </c>
      <c r="C53" s="9">
        <f>IF($A53="","",IFERROR(INDEX('MPS Plan'!$E$9:$E$108,MATCH($A53,'MPS Plan'!$U$9:$U$108,0)),""))</f>
        <v/>
      </c>
      <c r="D53" s="10">
        <f>IF($A53="","",IFERROR(INDEX('MPS Plan'!$B$9:$B$108,MATCH($A53,'MPS Plan'!$U$9:$U$108,0)),""))</f>
        <v/>
      </c>
      <c r="E53" s="10">
        <f>IF($A53="","",IFERROR(INDEX('MPS Plan'!$C$9:$C$108,MATCH($A53,'MPS Plan'!$U$9:$U$108,0)),""))</f>
        <v/>
      </c>
      <c r="F53" s="10">
        <f>IF($A53="","",IFERROR(INDEX('MPS Plan'!$D$9:$D$108,MATCH($A53,'MPS Plan'!$U$9:$U$108,0)),""))</f>
        <v/>
      </c>
      <c r="G53" s="9">
        <f>IF($A53="","",IFERROR(INDEX('MPS Plan'!$F$9:$F$108,MATCH($A53,'MPS Plan'!$U$9:$U$108,0)),""))</f>
        <v/>
      </c>
      <c r="H53" s="10">
        <f>IF($A53="","",IFERROR(INDEX('MPS Plan'!$L$9:$L$108,MATCH($A53,'MPS Plan'!$U$9:$U$108,0)),""))</f>
        <v/>
      </c>
      <c r="I53" s="18">
        <f>IF($A53="","",IFERROR(INDEX('MPS Plan'!$G$9:$G$108,MATCH($A53,'MPS Plan'!$U$9:$U$108,0)),""))</f>
        <v/>
      </c>
      <c r="J53" s="18">
        <f>IF($A53="","",IFERROR(INDEX('MPS Plan'!$H$9:$H$108,MATCH($A53,'MPS Plan'!$U$9:$U$108,0)),""))</f>
        <v/>
      </c>
      <c r="K53" s="18">
        <f>IF($A53="","",IFERROR(INDEX('MPS Plan'!$I$9:$I$108,MATCH($A53,'MPS Plan'!$U$9:$U$108,0)),""))</f>
        <v/>
      </c>
      <c r="L53" s="18">
        <f>IF($A53="","",IFERROR(INDEX('MPS Plan'!$J$9:$J$108,MATCH($A53,'MPS Plan'!$U$9:$U$108,0)),""))</f>
        <v/>
      </c>
      <c r="M53" s="18">
        <f>IF($A53="","",IFERROR(INDEX('MPS Plan'!$K$9:$K$108,MATCH($A53,'MPS Plan'!$U$9:$U$108,0)),""))</f>
        <v/>
      </c>
      <c r="N53" s="18">
        <f>IF($A53="","",IFERROR(INDEX('MPS Plan'!$Q$9:$Q$108,MATCH($A53,'MPS Plan'!$U$9:$U$108,0)),""))</f>
        <v/>
      </c>
      <c r="O53" s="18">
        <f>IF($A53="","",IFERROR(INDEX('MPS Plan'!$R$9:$R$108,MATCH($A53,'MPS Plan'!$U$9:$U$108,0)),""))</f>
        <v/>
      </c>
      <c r="P53" s="10">
        <f>IF($A53="","",IFERROR(INDEX('MPS Plan'!$M$9:$M$108,MATCH($A53,'MPS Plan'!$U$9:$U$108,0)),""))</f>
        <v/>
      </c>
      <c r="Q53" s="10">
        <f>IF($A53="","",IFERROR(INDEX('MPS Plan'!$N$9:$N$108,MATCH($A53,'MPS Plan'!$U$9:$U$108,0)),""))</f>
        <v/>
      </c>
      <c r="R53" s="10">
        <f>IF($A53="","",IFERROR(INDEX('MPS Plan'!$O$9:$O$108,MATCH($A53,'MPS Plan'!$U$9:$U$108,0)),""))</f>
        <v/>
      </c>
      <c r="S53" s="10">
        <f>IF($A53="","",IFERROR(INDEX('MPS Plan'!$P$9:$P$108,MATCH($A53,'MPS Plan'!$U$9:$U$108,0)),""))</f>
        <v/>
      </c>
      <c r="T53" s="10">
        <f>IF($A53="","",IFERROR(IF(INDEX('MPS Plan'!$S$9:$S$108,MATCH($A53,'MPS Plan'!$U$9:$U$108,0))="Open",INDEX('MPS Plan'!$T$9:$T$108,MATCH($A53,'MPS Plan'!$U$9:$U$108,0)),"No open rescheduling exception identified"),""))</f>
        <v/>
      </c>
      <c r="V53" s="13">
        <f>IFERROR(AGGREGATE(15,6,ROW('MPS Plan'!$A$9:$A$108)/('MPS Plan'!$S$9:$S$108="Open"),ROWS($V$9:V53)),"")</f>
        <v/>
      </c>
      <c r="W53" s="10">
        <f>IF($V53="","",$V53)</f>
        <v/>
      </c>
      <c r="X53" s="9">
        <f>IF($V53="","",IFERROR(INDEX('MPS Plan'!$E$9:$E$108,$V53-8),""))</f>
        <v/>
      </c>
      <c r="Y53" s="10">
        <f>IF($V53="","",IFERROR(INDEX('MPS Plan'!$B$9:$B$108,$V53-8),""))</f>
        <v/>
      </c>
      <c r="Z53" s="10">
        <f>IF($V53="","",IFERROR(INDEX('MPS Plan'!$C$9:$C$108,$V53-8),""))</f>
        <v/>
      </c>
      <c r="AA53" s="10">
        <f>IF($V53="","",IFERROR(INDEX('MPS Plan'!$D$9:$D$108,$V53-8),""))</f>
        <v/>
      </c>
      <c r="AB53" s="9">
        <f>IF($V53="","",IFERROR(INDEX('MPS Plan'!$F$9:$F$108,$V53-8),""))</f>
        <v/>
      </c>
      <c r="AC53" s="10">
        <f>IF($V53="","",IFERROR(INDEX('MPS Plan'!$T$9:$T$108,$V53-8),""))</f>
        <v/>
      </c>
      <c r="AD53" s="10">
        <f>IF($V53="","",IFERROR(INDEX('MPS Plan'!$M$9:$M$108,$V53-8),""))</f>
        <v/>
      </c>
      <c r="AE53" s="10">
        <f>IF($V53="","",IFERROR(INDEX('MPS Plan'!$N$9:$N$108,$V53-8),""))</f>
        <v/>
      </c>
      <c r="AF53" s="10">
        <f>IF($V53="","",IFERROR(INDEX('MPS Plan'!$L$9:$L$108,$V53-8),""))</f>
        <v/>
      </c>
    </row>
    <row r="54" ht="25" customHeight="1">
      <c r="A54" s="13">
        <f>IFERROR(SMALL('MPS Plan'!$U$9:$U$108,ROWS($A$9:A54)),"")</f>
        <v/>
      </c>
      <c r="B54" s="10">
        <f>IF($A54="","",IFERROR(INDEX('MPS Plan'!$A$9:$A$108,MATCH($A54,'MPS Plan'!$U$9:$U$108,0)),""))</f>
        <v/>
      </c>
      <c r="C54" s="9">
        <f>IF($A54="","",IFERROR(INDEX('MPS Plan'!$E$9:$E$108,MATCH($A54,'MPS Plan'!$U$9:$U$108,0)),""))</f>
        <v/>
      </c>
      <c r="D54" s="10">
        <f>IF($A54="","",IFERROR(INDEX('MPS Plan'!$B$9:$B$108,MATCH($A54,'MPS Plan'!$U$9:$U$108,0)),""))</f>
        <v/>
      </c>
      <c r="E54" s="10">
        <f>IF($A54="","",IFERROR(INDEX('MPS Plan'!$C$9:$C$108,MATCH($A54,'MPS Plan'!$U$9:$U$108,0)),""))</f>
        <v/>
      </c>
      <c r="F54" s="10">
        <f>IF($A54="","",IFERROR(INDEX('MPS Plan'!$D$9:$D$108,MATCH($A54,'MPS Plan'!$U$9:$U$108,0)),""))</f>
        <v/>
      </c>
      <c r="G54" s="9">
        <f>IF($A54="","",IFERROR(INDEX('MPS Plan'!$F$9:$F$108,MATCH($A54,'MPS Plan'!$U$9:$U$108,0)),""))</f>
        <v/>
      </c>
      <c r="H54" s="10">
        <f>IF($A54="","",IFERROR(INDEX('MPS Plan'!$L$9:$L$108,MATCH($A54,'MPS Plan'!$U$9:$U$108,0)),""))</f>
        <v/>
      </c>
      <c r="I54" s="18">
        <f>IF($A54="","",IFERROR(INDEX('MPS Plan'!$G$9:$G$108,MATCH($A54,'MPS Plan'!$U$9:$U$108,0)),""))</f>
        <v/>
      </c>
      <c r="J54" s="18">
        <f>IF($A54="","",IFERROR(INDEX('MPS Plan'!$H$9:$H$108,MATCH($A54,'MPS Plan'!$U$9:$U$108,0)),""))</f>
        <v/>
      </c>
      <c r="K54" s="18">
        <f>IF($A54="","",IFERROR(INDEX('MPS Plan'!$I$9:$I$108,MATCH($A54,'MPS Plan'!$U$9:$U$108,0)),""))</f>
        <v/>
      </c>
      <c r="L54" s="18">
        <f>IF($A54="","",IFERROR(INDEX('MPS Plan'!$J$9:$J$108,MATCH($A54,'MPS Plan'!$U$9:$U$108,0)),""))</f>
        <v/>
      </c>
      <c r="M54" s="18">
        <f>IF($A54="","",IFERROR(INDEX('MPS Plan'!$K$9:$K$108,MATCH($A54,'MPS Plan'!$U$9:$U$108,0)),""))</f>
        <v/>
      </c>
      <c r="N54" s="18">
        <f>IF($A54="","",IFERROR(INDEX('MPS Plan'!$Q$9:$Q$108,MATCH($A54,'MPS Plan'!$U$9:$U$108,0)),""))</f>
        <v/>
      </c>
      <c r="O54" s="18">
        <f>IF($A54="","",IFERROR(INDEX('MPS Plan'!$R$9:$R$108,MATCH($A54,'MPS Plan'!$U$9:$U$108,0)),""))</f>
        <v/>
      </c>
      <c r="P54" s="10">
        <f>IF($A54="","",IFERROR(INDEX('MPS Plan'!$M$9:$M$108,MATCH($A54,'MPS Plan'!$U$9:$U$108,0)),""))</f>
        <v/>
      </c>
      <c r="Q54" s="10">
        <f>IF($A54="","",IFERROR(INDEX('MPS Plan'!$N$9:$N$108,MATCH($A54,'MPS Plan'!$U$9:$U$108,0)),""))</f>
        <v/>
      </c>
      <c r="R54" s="10">
        <f>IF($A54="","",IFERROR(INDEX('MPS Plan'!$O$9:$O$108,MATCH($A54,'MPS Plan'!$U$9:$U$108,0)),""))</f>
        <v/>
      </c>
      <c r="S54" s="10">
        <f>IF($A54="","",IFERROR(INDEX('MPS Plan'!$P$9:$P$108,MATCH($A54,'MPS Plan'!$U$9:$U$108,0)),""))</f>
        <v/>
      </c>
      <c r="T54" s="10">
        <f>IF($A54="","",IFERROR(IF(INDEX('MPS Plan'!$S$9:$S$108,MATCH($A54,'MPS Plan'!$U$9:$U$108,0))="Open",INDEX('MPS Plan'!$T$9:$T$108,MATCH($A54,'MPS Plan'!$U$9:$U$108,0)),"No open rescheduling exception identified"),""))</f>
        <v/>
      </c>
      <c r="V54" s="13">
        <f>IFERROR(AGGREGATE(15,6,ROW('MPS Plan'!$A$9:$A$108)/('MPS Plan'!$S$9:$S$108="Open"),ROWS($V$9:V54)),"")</f>
        <v/>
      </c>
      <c r="W54" s="10">
        <f>IF($V54="","",$V54)</f>
        <v/>
      </c>
      <c r="X54" s="9">
        <f>IF($V54="","",IFERROR(INDEX('MPS Plan'!$E$9:$E$108,$V54-8),""))</f>
        <v/>
      </c>
      <c r="Y54" s="10">
        <f>IF($V54="","",IFERROR(INDEX('MPS Plan'!$B$9:$B$108,$V54-8),""))</f>
        <v/>
      </c>
      <c r="Z54" s="10">
        <f>IF($V54="","",IFERROR(INDEX('MPS Plan'!$C$9:$C$108,$V54-8),""))</f>
        <v/>
      </c>
      <c r="AA54" s="10">
        <f>IF($V54="","",IFERROR(INDEX('MPS Plan'!$D$9:$D$108,$V54-8),""))</f>
        <v/>
      </c>
      <c r="AB54" s="9">
        <f>IF($V54="","",IFERROR(INDEX('MPS Plan'!$F$9:$F$108,$V54-8),""))</f>
        <v/>
      </c>
      <c r="AC54" s="10">
        <f>IF($V54="","",IFERROR(INDEX('MPS Plan'!$T$9:$T$108,$V54-8),""))</f>
        <v/>
      </c>
      <c r="AD54" s="10">
        <f>IF($V54="","",IFERROR(INDEX('MPS Plan'!$M$9:$M$108,$V54-8),""))</f>
        <v/>
      </c>
      <c r="AE54" s="10">
        <f>IF($V54="","",IFERROR(INDEX('MPS Plan'!$N$9:$N$108,$V54-8),""))</f>
        <v/>
      </c>
      <c r="AF54" s="10">
        <f>IF($V54="","",IFERROR(INDEX('MPS Plan'!$L$9:$L$108,$V54-8),""))</f>
        <v/>
      </c>
    </row>
    <row r="55" ht="25" customHeight="1">
      <c r="A55" s="13">
        <f>IFERROR(SMALL('MPS Plan'!$U$9:$U$108,ROWS($A$9:A55)),"")</f>
        <v/>
      </c>
      <c r="B55" s="10">
        <f>IF($A55="","",IFERROR(INDEX('MPS Plan'!$A$9:$A$108,MATCH($A55,'MPS Plan'!$U$9:$U$108,0)),""))</f>
        <v/>
      </c>
      <c r="C55" s="9">
        <f>IF($A55="","",IFERROR(INDEX('MPS Plan'!$E$9:$E$108,MATCH($A55,'MPS Plan'!$U$9:$U$108,0)),""))</f>
        <v/>
      </c>
      <c r="D55" s="10">
        <f>IF($A55="","",IFERROR(INDEX('MPS Plan'!$B$9:$B$108,MATCH($A55,'MPS Plan'!$U$9:$U$108,0)),""))</f>
        <v/>
      </c>
      <c r="E55" s="10">
        <f>IF($A55="","",IFERROR(INDEX('MPS Plan'!$C$9:$C$108,MATCH($A55,'MPS Plan'!$U$9:$U$108,0)),""))</f>
        <v/>
      </c>
      <c r="F55" s="10">
        <f>IF($A55="","",IFERROR(INDEX('MPS Plan'!$D$9:$D$108,MATCH($A55,'MPS Plan'!$U$9:$U$108,0)),""))</f>
        <v/>
      </c>
      <c r="G55" s="9">
        <f>IF($A55="","",IFERROR(INDEX('MPS Plan'!$F$9:$F$108,MATCH($A55,'MPS Plan'!$U$9:$U$108,0)),""))</f>
        <v/>
      </c>
      <c r="H55" s="10">
        <f>IF($A55="","",IFERROR(INDEX('MPS Plan'!$L$9:$L$108,MATCH($A55,'MPS Plan'!$U$9:$U$108,0)),""))</f>
        <v/>
      </c>
      <c r="I55" s="18">
        <f>IF($A55="","",IFERROR(INDEX('MPS Plan'!$G$9:$G$108,MATCH($A55,'MPS Plan'!$U$9:$U$108,0)),""))</f>
        <v/>
      </c>
      <c r="J55" s="18">
        <f>IF($A55="","",IFERROR(INDEX('MPS Plan'!$H$9:$H$108,MATCH($A55,'MPS Plan'!$U$9:$U$108,0)),""))</f>
        <v/>
      </c>
      <c r="K55" s="18">
        <f>IF($A55="","",IFERROR(INDEX('MPS Plan'!$I$9:$I$108,MATCH($A55,'MPS Plan'!$U$9:$U$108,0)),""))</f>
        <v/>
      </c>
      <c r="L55" s="18">
        <f>IF($A55="","",IFERROR(INDEX('MPS Plan'!$J$9:$J$108,MATCH($A55,'MPS Plan'!$U$9:$U$108,0)),""))</f>
        <v/>
      </c>
      <c r="M55" s="18">
        <f>IF($A55="","",IFERROR(INDEX('MPS Plan'!$K$9:$K$108,MATCH($A55,'MPS Plan'!$U$9:$U$108,0)),""))</f>
        <v/>
      </c>
      <c r="N55" s="18">
        <f>IF($A55="","",IFERROR(INDEX('MPS Plan'!$Q$9:$Q$108,MATCH($A55,'MPS Plan'!$U$9:$U$108,0)),""))</f>
        <v/>
      </c>
      <c r="O55" s="18">
        <f>IF($A55="","",IFERROR(INDEX('MPS Plan'!$R$9:$R$108,MATCH($A55,'MPS Plan'!$U$9:$U$108,0)),""))</f>
        <v/>
      </c>
      <c r="P55" s="10">
        <f>IF($A55="","",IFERROR(INDEX('MPS Plan'!$M$9:$M$108,MATCH($A55,'MPS Plan'!$U$9:$U$108,0)),""))</f>
        <v/>
      </c>
      <c r="Q55" s="10">
        <f>IF($A55="","",IFERROR(INDEX('MPS Plan'!$N$9:$N$108,MATCH($A55,'MPS Plan'!$U$9:$U$108,0)),""))</f>
        <v/>
      </c>
      <c r="R55" s="10">
        <f>IF($A55="","",IFERROR(INDEX('MPS Plan'!$O$9:$O$108,MATCH($A55,'MPS Plan'!$U$9:$U$108,0)),""))</f>
        <v/>
      </c>
      <c r="S55" s="10">
        <f>IF($A55="","",IFERROR(INDEX('MPS Plan'!$P$9:$P$108,MATCH($A55,'MPS Plan'!$U$9:$U$108,0)),""))</f>
        <v/>
      </c>
      <c r="T55" s="10">
        <f>IF($A55="","",IFERROR(IF(INDEX('MPS Plan'!$S$9:$S$108,MATCH($A55,'MPS Plan'!$U$9:$U$108,0))="Open",INDEX('MPS Plan'!$T$9:$T$108,MATCH($A55,'MPS Plan'!$U$9:$U$108,0)),"No open rescheduling exception identified"),""))</f>
        <v/>
      </c>
      <c r="V55" s="13">
        <f>IFERROR(AGGREGATE(15,6,ROW('MPS Plan'!$A$9:$A$108)/('MPS Plan'!$S$9:$S$108="Open"),ROWS($V$9:V55)),"")</f>
        <v/>
      </c>
      <c r="W55" s="10">
        <f>IF($V55="","",$V55)</f>
        <v/>
      </c>
      <c r="X55" s="9">
        <f>IF($V55="","",IFERROR(INDEX('MPS Plan'!$E$9:$E$108,$V55-8),""))</f>
        <v/>
      </c>
      <c r="Y55" s="10">
        <f>IF($V55="","",IFERROR(INDEX('MPS Plan'!$B$9:$B$108,$V55-8),""))</f>
        <v/>
      </c>
      <c r="Z55" s="10">
        <f>IF($V55="","",IFERROR(INDEX('MPS Plan'!$C$9:$C$108,$V55-8),""))</f>
        <v/>
      </c>
      <c r="AA55" s="10">
        <f>IF($V55="","",IFERROR(INDEX('MPS Plan'!$D$9:$D$108,$V55-8),""))</f>
        <v/>
      </c>
      <c r="AB55" s="9">
        <f>IF($V55="","",IFERROR(INDEX('MPS Plan'!$F$9:$F$108,$V55-8),""))</f>
        <v/>
      </c>
      <c r="AC55" s="10">
        <f>IF($V55="","",IFERROR(INDEX('MPS Plan'!$T$9:$T$108,$V55-8),""))</f>
        <v/>
      </c>
      <c r="AD55" s="10">
        <f>IF($V55="","",IFERROR(INDEX('MPS Plan'!$M$9:$M$108,$V55-8),""))</f>
        <v/>
      </c>
      <c r="AE55" s="10">
        <f>IF($V55="","",IFERROR(INDEX('MPS Plan'!$N$9:$N$108,$V55-8),""))</f>
        <v/>
      </c>
      <c r="AF55" s="10">
        <f>IF($V55="","",IFERROR(INDEX('MPS Plan'!$L$9:$L$108,$V55-8),""))</f>
        <v/>
      </c>
    </row>
    <row r="56" ht="25" customHeight="1">
      <c r="A56" s="13">
        <f>IFERROR(SMALL('MPS Plan'!$U$9:$U$108,ROWS($A$9:A56)),"")</f>
        <v/>
      </c>
      <c r="B56" s="10">
        <f>IF($A56="","",IFERROR(INDEX('MPS Plan'!$A$9:$A$108,MATCH($A56,'MPS Plan'!$U$9:$U$108,0)),""))</f>
        <v/>
      </c>
      <c r="C56" s="9">
        <f>IF($A56="","",IFERROR(INDEX('MPS Plan'!$E$9:$E$108,MATCH($A56,'MPS Plan'!$U$9:$U$108,0)),""))</f>
        <v/>
      </c>
      <c r="D56" s="10">
        <f>IF($A56="","",IFERROR(INDEX('MPS Plan'!$B$9:$B$108,MATCH($A56,'MPS Plan'!$U$9:$U$108,0)),""))</f>
        <v/>
      </c>
      <c r="E56" s="10">
        <f>IF($A56="","",IFERROR(INDEX('MPS Plan'!$C$9:$C$108,MATCH($A56,'MPS Plan'!$U$9:$U$108,0)),""))</f>
        <v/>
      </c>
      <c r="F56" s="10">
        <f>IF($A56="","",IFERROR(INDEX('MPS Plan'!$D$9:$D$108,MATCH($A56,'MPS Plan'!$U$9:$U$108,0)),""))</f>
        <v/>
      </c>
      <c r="G56" s="9">
        <f>IF($A56="","",IFERROR(INDEX('MPS Plan'!$F$9:$F$108,MATCH($A56,'MPS Plan'!$U$9:$U$108,0)),""))</f>
        <v/>
      </c>
      <c r="H56" s="10">
        <f>IF($A56="","",IFERROR(INDEX('MPS Plan'!$L$9:$L$108,MATCH($A56,'MPS Plan'!$U$9:$U$108,0)),""))</f>
        <v/>
      </c>
      <c r="I56" s="18">
        <f>IF($A56="","",IFERROR(INDEX('MPS Plan'!$G$9:$G$108,MATCH($A56,'MPS Plan'!$U$9:$U$108,0)),""))</f>
        <v/>
      </c>
      <c r="J56" s="18">
        <f>IF($A56="","",IFERROR(INDEX('MPS Plan'!$H$9:$H$108,MATCH($A56,'MPS Plan'!$U$9:$U$108,0)),""))</f>
        <v/>
      </c>
      <c r="K56" s="18">
        <f>IF($A56="","",IFERROR(INDEX('MPS Plan'!$I$9:$I$108,MATCH($A56,'MPS Plan'!$U$9:$U$108,0)),""))</f>
        <v/>
      </c>
      <c r="L56" s="18">
        <f>IF($A56="","",IFERROR(INDEX('MPS Plan'!$J$9:$J$108,MATCH($A56,'MPS Plan'!$U$9:$U$108,0)),""))</f>
        <v/>
      </c>
      <c r="M56" s="18">
        <f>IF($A56="","",IFERROR(INDEX('MPS Plan'!$K$9:$K$108,MATCH($A56,'MPS Plan'!$U$9:$U$108,0)),""))</f>
        <v/>
      </c>
      <c r="N56" s="18">
        <f>IF($A56="","",IFERROR(INDEX('MPS Plan'!$Q$9:$Q$108,MATCH($A56,'MPS Plan'!$U$9:$U$108,0)),""))</f>
        <v/>
      </c>
      <c r="O56" s="18">
        <f>IF($A56="","",IFERROR(INDEX('MPS Plan'!$R$9:$R$108,MATCH($A56,'MPS Plan'!$U$9:$U$108,0)),""))</f>
        <v/>
      </c>
      <c r="P56" s="10">
        <f>IF($A56="","",IFERROR(INDEX('MPS Plan'!$M$9:$M$108,MATCH($A56,'MPS Plan'!$U$9:$U$108,0)),""))</f>
        <v/>
      </c>
      <c r="Q56" s="10">
        <f>IF($A56="","",IFERROR(INDEX('MPS Plan'!$N$9:$N$108,MATCH($A56,'MPS Plan'!$U$9:$U$108,0)),""))</f>
        <v/>
      </c>
      <c r="R56" s="10">
        <f>IF($A56="","",IFERROR(INDEX('MPS Plan'!$O$9:$O$108,MATCH($A56,'MPS Plan'!$U$9:$U$108,0)),""))</f>
        <v/>
      </c>
      <c r="S56" s="10">
        <f>IF($A56="","",IFERROR(INDEX('MPS Plan'!$P$9:$P$108,MATCH($A56,'MPS Plan'!$U$9:$U$108,0)),""))</f>
        <v/>
      </c>
      <c r="T56" s="10">
        <f>IF($A56="","",IFERROR(IF(INDEX('MPS Plan'!$S$9:$S$108,MATCH($A56,'MPS Plan'!$U$9:$U$108,0))="Open",INDEX('MPS Plan'!$T$9:$T$108,MATCH($A56,'MPS Plan'!$U$9:$U$108,0)),"No open rescheduling exception identified"),""))</f>
        <v/>
      </c>
      <c r="V56" s="13">
        <f>IFERROR(AGGREGATE(15,6,ROW('MPS Plan'!$A$9:$A$108)/('MPS Plan'!$S$9:$S$108="Open"),ROWS($V$9:V56)),"")</f>
        <v/>
      </c>
      <c r="W56" s="10">
        <f>IF($V56="","",$V56)</f>
        <v/>
      </c>
      <c r="X56" s="9">
        <f>IF($V56="","",IFERROR(INDEX('MPS Plan'!$E$9:$E$108,$V56-8),""))</f>
        <v/>
      </c>
      <c r="Y56" s="10">
        <f>IF($V56="","",IFERROR(INDEX('MPS Plan'!$B$9:$B$108,$V56-8),""))</f>
        <v/>
      </c>
      <c r="Z56" s="10">
        <f>IF($V56="","",IFERROR(INDEX('MPS Plan'!$C$9:$C$108,$V56-8),""))</f>
        <v/>
      </c>
      <c r="AA56" s="10">
        <f>IF($V56="","",IFERROR(INDEX('MPS Plan'!$D$9:$D$108,$V56-8),""))</f>
        <v/>
      </c>
      <c r="AB56" s="9">
        <f>IF($V56="","",IFERROR(INDEX('MPS Plan'!$F$9:$F$108,$V56-8),""))</f>
        <v/>
      </c>
      <c r="AC56" s="10">
        <f>IF($V56="","",IFERROR(INDEX('MPS Plan'!$T$9:$T$108,$V56-8),""))</f>
        <v/>
      </c>
      <c r="AD56" s="10">
        <f>IF($V56="","",IFERROR(INDEX('MPS Plan'!$M$9:$M$108,$V56-8),""))</f>
        <v/>
      </c>
      <c r="AE56" s="10">
        <f>IF($V56="","",IFERROR(INDEX('MPS Plan'!$N$9:$N$108,$V56-8),""))</f>
        <v/>
      </c>
      <c r="AF56" s="10">
        <f>IF($V56="","",IFERROR(INDEX('MPS Plan'!$L$9:$L$108,$V56-8),""))</f>
        <v/>
      </c>
    </row>
    <row r="57" ht="25" customHeight="1">
      <c r="A57" s="13">
        <f>IFERROR(SMALL('MPS Plan'!$U$9:$U$108,ROWS($A$9:A57)),"")</f>
        <v/>
      </c>
      <c r="B57" s="10">
        <f>IF($A57="","",IFERROR(INDEX('MPS Plan'!$A$9:$A$108,MATCH($A57,'MPS Plan'!$U$9:$U$108,0)),""))</f>
        <v/>
      </c>
      <c r="C57" s="9">
        <f>IF($A57="","",IFERROR(INDEX('MPS Plan'!$E$9:$E$108,MATCH($A57,'MPS Plan'!$U$9:$U$108,0)),""))</f>
        <v/>
      </c>
      <c r="D57" s="10">
        <f>IF($A57="","",IFERROR(INDEX('MPS Plan'!$B$9:$B$108,MATCH($A57,'MPS Plan'!$U$9:$U$108,0)),""))</f>
        <v/>
      </c>
      <c r="E57" s="10">
        <f>IF($A57="","",IFERROR(INDEX('MPS Plan'!$C$9:$C$108,MATCH($A57,'MPS Plan'!$U$9:$U$108,0)),""))</f>
        <v/>
      </c>
      <c r="F57" s="10">
        <f>IF($A57="","",IFERROR(INDEX('MPS Plan'!$D$9:$D$108,MATCH($A57,'MPS Plan'!$U$9:$U$108,0)),""))</f>
        <v/>
      </c>
      <c r="G57" s="9">
        <f>IF($A57="","",IFERROR(INDEX('MPS Plan'!$F$9:$F$108,MATCH($A57,'MPS Plan'!$U$9:$U$108,0)),""))</f>
        <v/>
      </c>
      <c r="H57" s="10">
        <f>IF($A57="","",IFERROR(INDEX('MPS Plan'!$L$9:$L$108,MATCH($A57,'MPS Plan'!$U$9:$U$108,0)),""))</f>
        <v/>
      </c>
      <c r="I57" s="18">
        <f>IF($A57="","",IFERROR(INDEX('MPS Plan'!$G$9:$G$108,MATCH($A57,'MPS Plan'!$U$9:$U$108,0)),""))</f>
        <v/>
      </c>
      <c r="J57" s="18">
        <f>IF($A57="","",IFERROR(INDEX('MPS Plan'!$H$9:$H$108,MATCH($A57,'MPS Plan'!$U$9:$U$108,0)),""))</f>
        <v/>
      </c>
      <c r="K57" s="18">
        <f>IF($A57="","",IFERROR(INDEX('MPS Plan'!$I$9:$I$108,MATCH($A57,'MPS Plan'!$U$9:$U$108,0)),""))</f>
        <v/>
      </c>
      <c r="L57" s="18">
        <f>IF($A57="","",IFERROR(INDEX('MPS Plan'!$J$9:$J$108,MATCH($A57,'MPS Plan'!$U$9:$U$108,0)),""))</f>
        <v/>
      </c>
      <c r="M57" s="18">
        <f>IF($A57="","",IFERROR(INDEX('MPS Plan'!$K$9:$K$108,MATCH($A57,'MPS Plan'!$U$9:$U$108,0)),""))</f>
        <v/>
      </c>
      <c r="N57" s="18">
        <f>IF($A57="","",IFERROR(INDEX('MPS Plan'!$Q$9:$Q$108,MATCH($A57,'MPS Plan'!$U$9:$U$108,0)),""))</f>
        <v/>
      </c>
      <c r="O57" s="18">
        <f>IF($A57="","",IFERROR(INDEX('MPS Plan'!$R$9:$R$108,MATCH($A57,'MPS Plan'!$U$9:$U$108,0)),""))</f>
        <v/>
      </c>
      <c r="P57" s="10">
        <f>IF($A57="","",IFERROR(INDEX('MPS Plan'!$M$9:$M$108,MATCH($A57,'MPS Plan'!$U$9:$U$108,0)),""))</f>
        <v/>
      </c>
      <c r="Q57" s="10">
        <f>IF($A57="","",IFERROR(INDEX('MPS Plan'!$N$9:$N$108,MATCH($A57,'MPS Plan'!$U$9:$U$108,0)),""))</f>
        <v/>
      </c>
      <c r="R57" s="10">
        <f>IF($A57="","",IFERROR(INDEX('MPS Plan'!$O$9:$O$108,MATCH($A57,'MPS Plan'!$U$9:$U$108,0)),""))</f>
        <v/>
      </c>
      <c r="S57" s="10">
        <f>IF($A57="","",IFERROR(INDEX('MPS Plan'!$P$9:$P$108,MATCH($A57,'MPS Plan'!$U$9:$U$108,0)),""))</f>
        <v/>
      </c>
      <c r="T57" s="10">
        <f>IF($A57="","",IFERROR(IF(INDEX('MPS Plan'!$S$9:$S$108,MATCH($A57,'MPS Plan'!$U$9:$U$108,0))="Open",INDEX('MPS Plan'!$T$9:$T$108,MATCH($A57,'MPS Plan'!$U$9:$U$108,0)),"No open rescheduling exception identified"),""))</f>
        <v/>
      </c>
      <c r="V57" s="13">
        <f>IFERROR(AGGREGATE(15,6,ROW('MPS Plan'!$A$9:$A$108)/('MPS Plan'!$S$9:$S$108="Open"),ROWS($V$9:V57)),"")</f>
        <v/>
      </c>
      <c r="W57" s="10">
        <f>IF($V57="","",$V57)</f>
        <v/>
      </c>
      <c r="X57" s="9">
        <f>IF($V57="","",IFERROR(INDEX('MPS Plan'!$E$9:$E$108,$V57-8),""))</f>
        <v/>
      </c>
      <c r="Y57" s="10">
        <f>IF($V57="","",IFERROR(INDEX('MPS Plan'!$B$9:$B$108,$V57-8),""))</f>
        <v/>
      </c>
      <c r="Z57" s="10">
        <f>IF($V57="","",IFERROR(INDEX('MPS Plan'!$C$9:$C$108,$V57-8),""))</f>
        <v/>
      </c>
      <c r="AA57" s="10">
        <f>IF($V57="","",IFERROR(INDEX('MPS Plan'!$D$9:$D$108,$V57-8),""))</f>
        <v/>
      </c>
      <c r="AB57" s="9">
        <f>IF($V57="","",IFERROR(INDEX('MPS Plan'!$F$9:$F$108,$V57-8),""))</f>
        <v/>
      </c>
      <c r="AC57" s="10">
        <f>IF($V57="","",IFERROR(INDEX('MPS Plan'!$T$9:$T$108,$V57-8),""))</f>
        <v/>
      </c>
      <c r="AD57" s="10">
        <f>IF($V57="","",IFERROR(INDEX('MPS Plan'!$M$9:$M$108,$V57-8),""))</f>
        <v/>
      </c>
      <c r="AE57" s="10">
        <f>IF($V57="","",IFERROR(INDEX('MPS Plan'!$N$9:$N$108,$V57-8),""))</f>
        <v/>
      </c>
      <c r="AF57" s="10">
        <f>IF($V57="","",IFERROR(INDEX('MPS Plan'!$L$9:$L$108,$V57-8),""))</f>
        <v/>
      </c>
    </row>
    <row r="58" ht="25" customHeight="1">
      <c r="A58" s="13">
        <f>IFERROR(SMALL('MPS Plan'!$U$9:$U$108,ROWS($A$9:A58)),"")</f>
        <v/>
      </c>
      <c r="B58" s="10">
        <f>IF($A58="","",IFERROR(INDEX('MPS Plan'!$A$9:$A$108,MATCH($A58,'MPS Plan'!$U$9:$U$108,0)),""))</f>
        <v/>
      </c>
      <c r="C58" s="9">
        <f>IF($A58="","",IFERROR(INDEX('MPS Plan'!$E$9:$E$108,MATCH($A58,'MPS Plan'!$U$9:$U$108,0)),""))</f>
        <v/>
      </c>
      <c r="D58" s="10">
        <f>IF($A58="","",IFERROR(INDEX('MPS Plan'!$B$9:$B$108,MATCH($A58,'MPS Plan'!$U$9:$U$108,0)),""))</f>
        <v/>
      </c>
      <c r="E58" s="10">
        <f>IF($A58="","",IFERROR(INDEX('MPS Plan'!$C$9:$C$108,MATCH($A58,'MPS Plan'!$U$9:$U$108,0)),""))</f>
        <v/>
      </c>
      <c r="F58" s="10">
        <f>IF($A58="","",IFERROR(INDEX('MPS Plan'!$D$9:$D$108,MATCH($A58,'MPS Plan'!$U$9:$U$108,0)),""))</f>
        <v/>
      </c>
      <c r="G58" s="9">
        <f>IF($A58="","",IFERROR(INDEX('MPS Plan'!$F$9:$F$108,MATCH($A58,'MPS Plan'!$U$9:$U$108,0)),""))</f>
        <v/>
      </c>
      <c r="H58" s="10">
        <f>IF($A58="","",IFERROR(INDEX('MPS Plan'!$L$9:$L$108,MATCH($A58,'MPS Plan'!$U$9:$U$108,0)),""))</f>
        <v/>
      </c>
      <c r="I58" s="18">
        <f>IF($A58="","",IFERROR(INDEX('MPS Plan'!$G$9:$G$108,MATCH($A58,'MPS Plan'!$U$9:$U$108,0)),""))</f>
        <v/>
      </c>
      <c r="J58" s="18">
        <f>IF($A58="","",IFERROR(INDEX('MPS Plan'!$H$9:$H$108,MATCH($A58,'MPS Plan'!$U$9:$U$108,0)),""))</f>
        <v/>
      </c>
      <c r="K58" s="18">
        <f>IF($A58="","",IFERROR(INDEX('MPS Plan'!$I$9:$I$108,MATCH($A58,'MPS Plan'!$U$9:$U$108,0)),""))</f>
        <v/>
      </c>
      <c r="L58" s="18">
        <f>IF($A58="","",IFERROR(INDEX('MPS Plan'!$J$9:$J$108,MATCH($A58,'MPS Plan'!$U$9:$U$108,0)),""))</f>
        <v/>
      </c>
      <c r="M58" s="18">
        <f>IF($A58="","",IFERROR(INDEX('MPS Plan'!$K$9:$K$108,MATCH($A58,'MPS Plan'!$U$9:$U$108,0)),""))</f>
        <v/>
      </c>
      <c r="N58" s="18">
        <f>IF($A58="","",IFERROR(INDEX('MPS Plan'!$Q$9:$Q$108,MATCH($A58,'MPS Plan'!$U$9:$U$108,0)),""))</f>
        <v/>
      </c>
      <c r="O58" s="18">
        <f>IF($A58="","",IFERROR(INDEX('MPS Plan'!$R$9:$R$108,MATCH($A58,'MPS Plan'!$U$9:$U$108,0)),""))</f>
        <v/>
      </c>
      <c r="P58" s="10">
        <f>IF($A58="","",IFERROR(INDEX('MPS Plan'!$M$9:$M$108,MATCH($A58,'MPS Plan'!$U$9:$U$108,0)),""))</f>
        <v/>
      </c>
      <c r="Q58" s="10">
        <f>IF($A58="","",IFERROR(INDEX('MPS Plan'!$N$9:$N$108,MATCH($A58,'MPS Plan'!$U$9:$U$108,0)),""))</f>
        <v/>
      </c>
      <c r="R58" s="10">
        <f>IF($A58="","",IFERROR(INDEX('MPS Plan'!$O$9:$O$108,MATCH($A58,'MPS Plan'!$U$9:$U$108,0)),""))</f>
        <v/>
      </c>
      <c r="S58" s="10">
        <f>IF($A58="","",IFERROR(INDEX('MPS Plan'!$P$9:$P$108,MATCH($A58,'MPS Plan'!$U$9:$U$108,0)),""))</f>
        <v/>
      </c>
      <c r="T58" s="10">
        <f>IF($A58="","",IFERROR(IF(INDEX('MPS Plan'!$S$9:$S$108,MATCH($A58,'MPS Plan'!$U$9:$U$108,0))="Open",INDEX('MPS Plan'!$T$9:$T$108,MATCH($A58,'MPS Plan'!$U$9:$U$108,0)),"No open rescheduling exception identified"),""))</f>
        <v/>
      </c>
      <c r="V58" s="13">
        <f>IFERROR(AGGREGATE(15,6,ROW('MPS Plan'!$A$9:$A$108)/('MPS Plan'!$S$9:$S$108="Open"),ROWS($V$9:V58)),"")</f>
        <v/>
      </c>
      <c r="W58" s="10">
        <f>IF($V58="","",$V58)</f>
        <v/>
      </c>
      <c r="X58" s="9">
        <f>IF($V58="","",IFERROR(INDEX('MPS Plan'!$E$9:$E$108,$V58-8),""))</f>
        <v/>
      </c>
      <c r="Y58" s="10">
        <f>IF($V58="","",IFERROR(INDEX('MPS Plan'!$B$9:$B$108,$V58-8),""))</f>
        <v/>
      </c>
      <c r="Z58" s="10">
        <f>IF($V58="","",IFERROR(INDEX('MPS Plan'!$C$9:$C$108,$V58-8),""))</f>
        <v/>
      </c>
      <c r="AA58" s="10">
        <f>IF($V58="","",IFERROR(INDEX('MPS Plan'!$D$9:$D$108,$V58-8),""))</f>
        <v/>
      </c>
      <c r="AB58" s="9">
        <f>IF($V58="","",IFERROR(INDEX('MPS Plan'!$F$9:$F$108,$V58-8),""))</f>
        <v/>
      </c>
      <c r="AC58" s="10">
        <f>IF($V58="","",IFERROR(INDEX('MPS Plan'!$T$9:$T$108,$V58-8),""))</f>
        <v/>
      </c>
      <c r="AD58" s="10">
        <f>IF($V58="","",IFERROR(INDEX('MPS Plan'!$M$9:$M$108,$V58-8),""))</f>
        <v/>
      </c>
      <c r="AE58" s="10">
        <f>IF($V58="","",IFERROR(INDEX('MPS Plan'!$N$9:$N$108,$V58-8),""))</f>
        <v/>
      </c>
      <c r="AF58" s="10">
        <f>IF($V58="","",IFERROR(INDEX('MPS Plan'!$L$9:$L$108,$V58-8),""))</f>
        <v/>
      </c>
    </row>
    <row r="59" ht="25" customHeight="1">
      <c r="A59" s="13">
        <f>IFERROR(SMALL('MPS Plan'!$U$9:$U$108,ROWS($A$9:A59)),"")</f>
        <v/>
      </c>
      <c r="B59" s="10">
        <f>IF($A59="","",IFERROR(INDEX('MPS Plan'!$A$9:$A$108,MATCH($A59,'MPS Plan'!$U$9:$U$108,0)),""))</f>
        <v/>
      </c>
      <c r="C59" s="9">
        <f>IF($A59="","",IFERROR(INDEX('MPS Plan'!$E$9:$E$108,MATCH($A59,'MPS Plan'!$U$9:$U$108,0)),""))</f>
        <v/>
      </c>
      <c r="D59" s="10">
        <f>IF($A59="","",IFERROR(INDEX('MPS Plan'!$B$9:$B$108,MATCH($A59,'MPS Plan'!$U$9:$U$108,0)),""))</f>
        <v/>
      </c>
      <c r="E59" s="10">
        <f>IF($A59="","",IFERROR(INDEX('MPS Plan'!$C$9:$C$108,MATCH($A59,'MPS Plan'!$U$9:$U$108,0)),""))</f>
        <v/>
      </c>
      <c r="F59" s="10">
        <f>IF($A59="","",IFERROR(INDEX('MPS Plan'!$D$9:$D$108,MATCH($A59,'MPS Plan'!$U$9:$U$108,0)),""))</f>
        <v/>
      </c>
      <c r="G59" s="9">
        <f>IF($A59="","",IFERROR(INDEX('MPS Plan'!$F$9:$F$108,MATCH($A59,'MPS Plan'!$U$9:$U$108,0)),""))</f>
        <v/>
      </c>
      <c r="H59" s="10">
        <f>IF($A59="","",IFERROR(INDEX('MPS Plan'!$L$9:$L$108,MATCH($A59,'MPS Plan'!$U$9:$U$108,0)),""))</f>
        <v/>
      </c>
      <c r="I59" s="18">
        <f>IF($A59="","",IFERROR(INDEX('MPS Plan'!$G$9:$G$108,MATCH($A59,'MPS Plan'!$U$9:$U$108,0)),""))</f>
        <v/>
      </c>
      <c r="J59" s="18">
        <f>IF($A59="","",IFERROR(INDEX('MPS Plan'!$H$9:$H$108,MATCH($A59,'MPS Plan'!$U$9:$U$108,0)),""))</f>
        <v/>
      </c>
      <c r="K59" s="18">
        <f>IF($A59="","",IFERROR(INDEX('MPS Plan'!$I$9:$I$108,MATCH($A59,'MPS Plan'!$U$9:$U$108,0)),""))</f>
        <v/>
      </c>
      <c r="L59" s="18">
        <f>IF($A59="","",IFERROR(INDEX('MPS Plan'!$J$9:$J$108,MATCH($A59,'MPS Plan'!$U$9:$U$108,0)),""))</f>
        <v/>
      </c>
      <c r="M59" s="18">
        <f>IF($A59="","",IFERROR(INDEX('MPS Plan'!$K$9:$K$108,MATCH($A59,'MPS Plan'!$U$9:$U$108,0)),""))</f>
        <v/>
      </c>
      <c r="N59" s="18">
        <f>IF($A59="","",IFERROR(INDEX('MPS Plan'!$Q$9:$Q$108,MATCH($A59,'MPS Plan'!$U$9:$U$108,0)),""))</f>
        <v/>
      </c>
      <c r="O59" s="18">
        <f>IF($A59="","",IFERROR(INDEX('MPS Plan'!$R$9:$R$108,MATCH($A59,'MPS Plan'!$U$9:$U$108,0)),""))</f>
        <v/>
      </c>
      <c r="P59" s="10">
        <f>IF($A59="","",IFERROR(INDEX('MPS Plan'!$M$9:$M$108,MATCH($A59,'MPS Plan'!$U$9:$U$108,0)),""))</f>
        <v/>
      </c>
      <c r="Q59" s="10">
        <f>IF($A59="","",IFERROR(INDEX('MPS Plan'!$N$9:$N$108,MATCH($A59,'MPS Plan'!$U$9:$U$108,0)),""))</f>
        <v/>
      </c>
      <c r="R59" s="10">
        <f>IF($A59="","",IFERROR(INDEX('MPS Plan'!$O$9:$O$108,MATCH($A59,'MPS Plan'!$U$9:$U$108,0)),""))</f>
        <v/>
      </c>
      <c r="S59" s="10">
        <f>IF($A59="","",IFERROR(INDEX('MPS Plan'!$P$9:$P$108,MATCH($A59,'MPS Plan'!$U$9:$U$108,0)),""))</f>
        <v/>
      </c>
      <c r="T59" s="10">
        <f>IF($A59="","",IFERROR(IF(INDEX('MPS Plan'!$S$9:$S$108,MATCH($A59,'MPS Plan'!$U$9:$U$108,0))="Open",INDEX('MPS Plan'!$T$9:$T$108,MATCH($A59,'MPS Plan'!$U$9:$U$108,0)),"No open rescheduling exception identified"),""))</f>
        <v/>
      </c>
      <c r="V59" s="13">
        <f>IFERROR(AGGREGATE(15,6,ROW('MPS Plan'!$A$9:$A$108)/('MPS Plan'!$S$9:$S$108="Open"),ROWS($V$9:V59)),"")</f>
        <v/>
      </c>
      <c r="W59" s="10">
        <f>IF($V59="","",$V59)</f>
        <v/>
      </c>
      <c r="X59" s="9">
        <f>IF($V59="","",IFERROR(INDEX('MPS Plan'!$E$9:$E$108,$V59-8),""))</f>
        <v/>
      </c>
      <c r="Y59" s="10">
        <f>IF($V59="","",IFERROR(INDEX('MPS Plan'!$B$9:$B$108,$V59-8),""))</f>
        <v/>
      </c>
      <c r="Z59" s="10">
        <f>IF($V59="","",IFERROR(INDEX('MPS Plan'!$C$9:$C$108,$V59-8),""))</f>
        <v/>
      </c>
      <c r="AA59" s="10">
        <f>IF($V59="","",IFERROR(INDEX('MPS Plan'!$D$9:$D$108,$V59-8),""))</f>
        <v/>
      </c>
      <c r="AB59" s="9">
        <f>IF($V59="","",IFERROR(INDEX('MPS Plan'!$F$9:$F$108,$V59-8),""))</f>
        <v/>
      </c>
      <c r="AC59" s="10">
        <f>IF($V59="","",IFERROR(INDEX('MPS Plan'!$T$9:$T$108,$V59-8),""))</f>
        <v/>
      </c>
      <c r="AD59" s="10">
        <f>IF($V59="","",IFERROR(INDEX('MPS Plan'!$M$9:$M$108,$V59-8),""))</f>
        <v/>
      </c>
      <c r="AE59" s="10">
        <f>IF($V59="","",IFERROR(INDEX('MPS Plan'!$N$9:$N$108,$V59-8),""))</f>
        <v/>
      </c>
      <c r="AF59" s="10">
        <f>IF($V59="","",IFERROR(INDEX('MPS Plan'!$L$9:$L$108,$V59-8),""))</f>
        <v/>
      </c>
    </row>
    <row r="60" ht="25" customHeight="1">
      <c r="A60" s="13">
        <f>IFERROR(SMALL('MPS Plan'!$U$9:$U$108,ROWS($A$9:A60)),"")</f>
        <v/>
      </c>
      <c r="B60" s="10">
        <f>IF($A60="","",IFERROR(INDEX('MPS Plan'!$A$9:$A$108,MATCH($A60,'MPS Plan'!$U$9:$U$108,0)),""))</f>
        <v/>
      </c>
      <c r="C60" s="9">
        <f>IF($A60="","",IFERROR(INDEX('MPS Plan'!$E$9:$E$108,MATCH($A60,'MPS Plan'!$U$9:$U$108,0)),""))</f>
        <v/>
      </c>
      <c r="D60" s="10">
        <f>IF($A60="","",IFERROR(INDEX('MPS Plan'!$B$9:$B$108,MATCH($A60,'MPS Plan'!$U$9:$U$108,0)),""))</f>
        <v/>
      </c>
      <c r="E60" s="10">
        <f>IF($A60="","",IFERROR(INDEX('MPS Plan'!$C$9:$C$108,MATCH($A60,'MPS Plan'!$U$9:$U$108,0)),""))</f>
        <v/>
      </c>
      <c r="F60" s="10">
        <f>IF($A60="","",IFERROR(INDEX('MPS Plan'!$D$9:$D$108,MATCH($A60,'MPS Plan'!$U$9:$U$108,0)),""))</f>
        <v/>
      </c>
      <c r="G60" s="9">
        <f>IF($A60="","",IFERROR(INDEX('MPS Plan'!$F$9:$F$108,MATCH($A60,'MPS Plan'!$U$9:$U$108,0)),""))</f>
        <v/>
      </c>
      <c r="H60" s="10">
        <f>IF($A60="","",IFERROR(INDEX('MPS Plan'!$L$9:$L$108,MATCH($A60,'MPS Plan'!$U$9:$U$108,0)),""))</f>
        <v/>
      </c>
      <c r="I60" s="18">
        <f>IF($A60="","",IFERROR(INDEX('MPS Plan'!$G$9:$G$108,MATCH($A60,'MPS Plan'!$U$9:$U$108,0)),""))</f>
        <v/>
      </c>
      <c r="J60" s="18">
        <f>IF($A60="","",IFERROR(INDEX('MPS Plan'!$H$9:$H$108,MATCH($A60,'MPS Plan'!$U$9:$U$108,0)),""))</f>
        <v/>
      </c>
      <c r="K60" s="18">
        <f>IF($A60="","",IFERROR(INDEX('MPS Plan'!$I$9:$I$108,MATCH($A60,'MPS Plan'!$U$9:$U$108,0)),""))</f>
        <v/>
      </c>
      <c r="L60" s="18">
        <f>IF($A60="","",IFERROR(INDEX('MPS Plan'!$J$9:$J$108,MATCH($A60,'MPS Plan'!$U$9:$U$108,0)),""))</f>
        <v/>
      </c>
      <c r="M60" s="18">
        <f>IF($A60="","",IFERROR(INDEX('MPS Plan'!$K$9:$K$108,MATCH($A60,'MPS Plan'!$U$9:$U$108,0)),""))</f>
        <v/>
      </c>
      <c r="N60" s="18">
        <f>IF($A60="","",IFERROR(INDEX('MPS Plan'!$Q$9:$Q$108,MATCH($A60,'MPS Plan'!$U$9:$U$108,0)),""))</f>
        <v/>
      </c>
      <c r="O60" s="18">
        <f>IF($A60="","",IFERROR(INDEX('MPS Plan'!$R$9:$R$108,MATCH($A60,'MPS Plan'!$U$9:$U$108,0)),""))</f>
        <v/>
      </c>
      <c r="P60" s="10">
        <f>IF($A60="","",IFERROR(INDEX('MPS Plan'!$M$9:$M$108,MATCH($A60,'MPS Plan'!$U$9:$U$108,0)),""))</f>
        <v/>
      </c>
      <c r="Q60" s="10">
        <f>IF($A60="","",IFERROR(INDEX('MPS Plan'!$N$9:$N$108,MATCH($A60,'MPS Plan'!$U$9:$U$108,0)),""))</f>
        <v/>
      </c>
      <c r="R60" s="10">
        <f>IF($A60="","",IFERROR(INDEX('MPS Plan'!$O$9:$O$108,MATCH($A60,'MPS Plan'!$U$9:$U$108,0)),""))</f>
        <v/>
      </c>
      <c r="S60" s="10">
        <f>IF($A60="","",IFERROR(INDEX('MPS Plan'!$P$9:$P$108,MATCH($A60,'MPS Plan'!$U$9:$U$108,0)),""))</f>
        <v/>
      </c>
      <c r="T60" s="10">
        <f>IF($A60="","",IFERROR(IF(INDEX('MPS Plan'!$S$9:$S$108,MATCH($A60,'MPS Plan'!$U$9:$U$108,0))="Open",INDEX('MPS Plan'!$T$9:$T$108,MATCH($A60,'MPS Plan'!$U$9:$U$108,0)),"No open rescheduling exception identified"),""))</f>
        <v/>
      </c>
      <c r="V60" s="13">
        <f>IFERROR(AGGREGATE(15,6,ROW('MPS Plan'!$A$9:$A$108)/('MPS Plan'!$S$9:$S$108="Open"),ROWS($V$9:V60)),"")</f>
        <v/>
      </c>
      <c r="W60" s="10">
        <f>IF($V60="","",$V60)</f>
        <v/>
      </c>
      <c r="X60" s="9">
        <f>IF($V60="","",IFERROR(INDEX('MPS Plan'!$E$9:$E$108,$V60-8),""))</f>
        <v/>
      </c>
      <c r="Y60" s="10">
        <f>IF($V60="","",IFERROR(INDEX('MPS Plan'!$B$9:$B$108,$V60-8),""))</f>
        <v/>
      </c>
      <c r="Z60" s="10">
        <f>IF($V60="","",IFERROR(INDEX('MPS Plan'!$C$9:$C$108,$V60-8),""))</f>
        <v/>
      </c>
      <c r="AA60" s="10">
        <f>IF($V60="","",IFERROR(INDEX('MPS Plan'!$D$9:$D$108,$V60-8),""))</f>
        <v/>
      </c>
      <c r="AB60" s="9">
        <f>IF($V60="","",IFERROR(INDEX('MPS Plan'!$F$9:$F$108,$V60-8),""))</f>
        <v/>
      </c>
      <c r="AC60" s="10">
        <f>IF($V60="","",IFERROR(INDEX('MPS Plan'!$T$9:$T$108,$V60-8),""))</f>
        <v/>
      </c>
      <c r="AD60" s="10">
        <f>IF($V60="","",IFERROR(INDEX('MPS Plan'!$M$9:$M$108,$V60-8),""))</f>
        <v/>
      </c>
      <c r="AE60" s="10">
        <f>IF($V60="","",IFERROR(INDEX('MPS Plan'!$N$9:$N$108,$V60-8),""))</f>
        <v/>
      </c>
      <c r="AF60" s="10">
        <f>IF($V60="","",IFERROR(INDEX('MPS Plan'!$L$9:$L$108,$V60-8),""))</f>
        <v/>
      </c>
    </row>
    <row r="61" ht="25" customHeight="1">
      <c r="A61" s="13">
        <f>IFERROR(SMALL('MPS Plan'!$U$9:$U$108,ROWS($A$9:A61)),"")</f>
        <v/>
      </c>
      <c r="B61" s="10">
        <f>IF($A61="","",IFERROR(INDEX('MPS Plan'!$A$9:$A$108,MATCH($A61,'MPS Plan'!$U$9:$U$108,0)),""))</f>
        <v/>
      </c>
      <c r="C61" s="9">
        <f>IF($A61="","",IFERROR(INDEX('MPS Plan'!$E$9:$E$108,MATCH($A61,'MPS Plan'!$U$9:$U$108,0)),""))</f>
        <v/>
      </c>
      <c r="D61" s="10">
        <f>IF($A61="","",IFERROR(INDEX('MPS Plan'!$B$9:$B$108,MATCH($A61,'MPS Plan'!$U$9:$U$108,0)),""))</f>
        <v/>
      </c>
      <c r="E61" s="10">
        <f>IF($A61="","",IFERROR(INDEX('MPS Plan'!$C$9:$C$108,MATCH($A61,'MPS Plan'!$U$9:$U$108,0)),""))</f>
        <v/>
      </c>
      <c r="F61" s="10">
        <f>IF($A61="","",IFERROR(INDEX('MPS Plan'!$D$9:$D$108,MATCH($A61,'MPS Plan'!$U$9:$U$108,0)),""))</f>
        <v/>
      </c>
      <c r="G61" s="9">
        <f>IF($A61="","",IFERROR(INDEX('MPS Plan'!$F$9:$F$108,MATCH($A61,'MPS Plan'!$U$9:$U$108,0)),""))</f>
        <v/>
      </c>
      <c r="H61" s="10">
        <f>IF($A61="","",IFERROR(INDEX('MPS Plan'!$L$9:$L$108,MATCH($A61,'MPS Plan'!$U$9:$U$108,0)),""))</f>
        <v/>
      </c>
      <c r="I61" s="18">
        <f>IF($A61="","",IFERROR(INDEX('MPS Plan'!$G$9:$G$108,MATCH($A61,'MPS Plan'!$U$9:$U$108,0)),""))</f>
        <v/>
      </c>
      <c r="J61" s="18">
        <f>IF($A61="","",IFERROR(INDEX('MPS Plan'!$H$9:$H$108,MATCH($A61,'MPS Plan'!$U$9:$U$108,0)),""))</f>
        <v/>
      </c>
      <c r="K61" s="18">
        <f>IF($A61="","",IFERROR(INDEX('MPS Plan'!$I$9:$I$108,MATCH($A61,'MPS Plan'!$U$9:$U$108,0)),""))</f>
        <v/>
      </c>
      <c r="L61" s="18">
        <f>IF($A61="","",IFERROR(INDEX('MPS Plan'!$J$9:$J$108,MATCH($A61,'MPS Plan'!$U$9:$U$108,0)),""))</f>
        <v/>
      </c>
      <c r="M61" s="18">
        <f>IF($A61="","",IFERROR(INDEX('MPS Plan'!$K$9:$K$108,MATCH($A61,'MPS Plan'!$U$9:$U$108,0)),""))</f>
        <v/>
      </c>
      <c r="N61" s="18">
        <f>IF($A61="","",IFERROR(INDEX('MPS Plan'!$Q$9:$Q$108,MATCH($A61,'MPS Plan'!$U$9:$U$108,0)),""))</f>
        <v/>
      </c>
      <c r="O61" s="18">
        <f>IF($A61="","",IFERROR(INDEX('MPS Plan'!$R$9:$R$108,MATCH($A61,'MPS Plan'!$U$9:$U$108,0)),""))</f>
        <v/>
      </c>
      <c r="P61" s="10">
        <f>IF($A61="","",IFERROR(INDEX('MPS Plan'!$M$9:$M$108,MATCH($A61,'MPS Plan'!$U$9:$U$108,0)),""))</f>
        <v/>
      </c>
      <c r="Q61" s="10">
        <f>IF($A61="","",IFERROR(INDEX('MPS Plan'!$N$9:$N$108,MATCH($A61,'MPS Plan'!$U$9:$U$108,0)),""))</f>
        <v/>
      </c>
      <c r="R61" s="10">
        <f>IF($A61="","",IFERROR(INDEX('MPS Plan'!$O$9:$O$108,MATCH($A61,'MPS Plan'!$U$9:$U$108,0)),""))</f>
        <v/>
      </c>
      <c r="S61" s="10">
        <f>IF($A61="","",IFERROR(INDEX('MPS Plan'!$P$9:$P$108,MATCH($A61,'MPS Plan'!$U$9:$U$108,0)),""))</f>
        <v/>
      </c>
      <c r="T61" s="10">
        <f>IF($A61="","",IFERROR(IF(INDEX('MPS Plan'!$S$9:$S$108,MATCH($A61,'MPS Plan'!$U$9:$U$108,0))="Open",INDEX('MPS Plan'!$T$9:$T$108,MATCH($A61,'MPS Plan'!$U$9:$U$108,0)),"No open rescheduling exception identified"),""))</f>
        <v/>
      </c>
      <c r="V61" s="13">
        <f>IFERROR(AGGREGATE(15,6,ROW('MPS Plan'!$A$9:$A$108)/('MPS Plan'!$S$9:$S$108="Open"),ROWS($V$9:V61)),"")</f>
        <v/>
      </c>
      <c r="W61" s="10">
        <f>IF($V61="","",$V61)</f>
        <v/>
      </c>
      <c r="X61" s="9">
        <f>IF($V61="","",IFERROR(INDEX('MPS Plan'!$E$9:$E$108,$V61-8),""))</f>
        <v/>
      </c>
      <c r="Y61" s="10">
        <f>IF($V61="","",IFERROR(INDEX('MPS Plan'!$B$9:$B$108,$V61-8),""))</f>
        <v/>
      </c>
      <c r="Z61" s="10">
        <f>IF($V61="","",IFERROR(INDEX('MPS Plan'!$C$9:$C$108,$V61-8),""))</f>
        <v/>
      </c>
      <c r="AA61" s="10">
        <f>IF($V61="","",IFERROR(INDEX('MPS Plan'!$D$9:$D$108,$V61-8),""))</f>
        <v/>
      </c>
      <c r="AB61" s="9">
        <f>IF($V61="","",IFERROR(INDEX('MPS Plan'!$F$9:$F$108,$V61-8),""))</f>
        <v/>
      </c>
      <c r="AC61" s="10">
        <f>IF($V61="","",IFERROR(INDEX('MPS Plan'!$T$9:$T$108,$V61-8),""))</f>
        <v/>
      </c>
      <c r="AD61" s="10">
        <f>IF($V61="","",IFERROR(INDEX('MPS Plan'!$M$9:$M$108,$V61-8),""))</f>
        <v/>
      </c>
      <c r="AE61" s="10">
        <f>IF($V61="","",IFERROR(INDEX('MPS Plan'!$N$9:$N$108,$V61-8),""))</f>
        <v/>
      </c>
      <c r="AF61" s="10">
        <f>IF($V61="","",IFERROR(INDEX('MPS Plan'!$L$9:$L$108,$V61-8),""))</f>
        <v/>
      </c>
    </row>
    <row r="62" ht="25" customHeight="1">
      <c r="A62" s="13">
        <f>IFERROR(SMALL('MPS Plan'!$U$9:$U$108,ROWS($A$9:A62)),"")</f>
        <v/>
      </c>
      <c r="B62" s="10">
        <f>IF($A62="","",IFERROR(INDEX('MPS Plan'!$A$9:$A$108,MATCH($A62,'MPS Plan'!$U$9:$U$108,0)),""))</f>
        <v/>
      </c>
      <c r="C62" s="9">
        <f>IF($A62="","",IFERROR(INDEX('MPS Plan'!$E$9:$E$108,MATCH($A62,'MPS Plan'!$U$9:$U$108,0)),""))</f>
        <v/>
      </c>
      <c r="D62" s="10">
        <f>IF($A62="","",IFERROR(INDEX('MPS Plan'!$B$9:$B$108,MATCH($A62,'MPS Plan'!$U$9:$U$108,0)),""))</f>
        <v/>
      </c>
      <c r="E62" s="10">
        <f>IF($A62="","",IFERROR(INDEX('MPS Plan'!$C$9:$C$108,MATCH($A62,'MPS Plan'!$U$9:$U$108,0)),""))</f>
        <v/>
      </c>
      <c r="F62" s="10">
        <f>IF($A62="","",IFERROR(INDEX('MPS Plan'!$D$9:$D$108,MATCH($A62,'MPS Plan'!$U$9:$U$108,0)),""))</f>
        <v/>
      </c>
      <c r="G62" s="9">
        <f>IF($A62="","",IFERROR(INDEX('MPS Plan'!$F$9:$F$108,MATCH($A62,'MPS Plan'!$U$9:$U$108,0)),""))</f>
        <v/>
      </c>
      <c r="H62" s="10">
        <f>IF($A62="","",IFERROR(INDEX('MPS Plan'!$L$9:$L$108,MATCH($A62,'MPS Plan'!$U$9:$U$108,0)),""))</f>
        <v/>
      </c>
      <c r="I62" s="18">
        <f>IF($A62="","",IFERROR(INDEX('MPS Plan'!$G$9:$G$108,MATCH($A62,'MPS Plan'!$U$9:$U$108,0)),""))</f>
        <v/>
      </c>
      <c r="J62" s="18">
        <f>IF($A62="","",IFERROR(INDEX('MPS Plan'!$H$9:$H$108,MATCH($A62,'MPS Plan'!$U$9:$U$108,0)),""))</f>
        <v/>
      </c>
      <c r="K62" s="18">
        <f>IF($A62="","",IFERROR(INDEX('MPS Plan'!$I$9:$I$108,MATCH($A62,'MPS Plan'!$U$9:$U$108,0)),""))</f>
        <v/>
      </c>
      <c r="L62" s="18">
        <f>IF($A62="","",IFERROR(INDEX('MPS Plan'!$J$9:$J$108,MATCH($A62,'MPS Plan'!$U$9:$U$108,0)),""))</f>
        <v/>
      </c>
      <c r="M62" s="18">
        <f>IF($A62="","",IFERROR(INDEX('MPS Plan'!$K$9:$K$108,MATCH($A62,'MPS Plan'!$U$9:$U$108,0)),""))</f>
        <v/>
      </c>
      <c r="N62" s="18">
        <f>IF($A62="","",IFERROR(INDEX('MPS Plan'!$Q$9:$Q$108,MATCH($A62,'MPS Plan'!$U$9:$U$108,0)),""))</f>
        <v/>
      </c>
      <c r="O62" s="18">
        <f>IF($A62="","",IFERROR(INDEX('MPS Plan'!$R$9:$R$108,MATCH($A62,'MPS Plan'!$U$9:$U$108,0)),""))</f>
        <v/>
      </c>
      <c r="P62" s="10">
        <f>IF($A62="","",IFERROR(INDEX('MPS Plan'!$M$9:$M$108,MATCH($A62,'MPS Plan'!$U$9:$U$108,0)),""))</f>
        <v/>
      </c>
      <c r="Q62" s="10">
        <f>IF($A62="","",IFERROR(INDEX('MPS Plan'!$N$9:$N$108,MATCH($A62,'MPS Plan'!$U$9:$U$108,0)),""))</f>
        <v/>
      </c>
      <c r="R62" s="10">
        <f>IF($A62="","",IFERROR(INDEX('MPS Plan'!$O$9:$O$108,MATCH($A62,'MPS Plan'!$U$9:$U$108,0)),""))</f>
        <v/>
      </c>
      <c r="S62" s="10">
        <f>IF($A62="","",IFERROR(INDEX('MPS Plan'!$P$9:$P$108,MATCH($A62,'MPS Plan'!$U$9:$U$108,0)),""))</f>
        <v/>
      </c>
      <c r="T62" s="10">
        <f>IF($A62="","",IFERROR(IF(INDEX('MPS Plan'!$S$9:$S$108,MATCH($A62,'MPS Plan'!$U$9:$U$108,0))="Open",INDEX('MPS Plan'!$T$9:$T$108,MATCH($A62,'MPS Plan'!$U$9:$U$108,0)),"No open rescheduling exception identified"),""))</f>
        <v/>
      </c>
      <c r="V62" s="13">
        <f>IFERROR(AGGREGATE(15,6,ROW('MPS Plan'!$A$9:$A$108)/('MPS Plan'!$S$9:$S$108="Open"),ROWS($V$9:V62)),"")</f>
        <v/>
      </c>
      <c r="W62" s="10">
        <f>IF($V62="","",$V62)</f>
        <v/>
      </c>
      <c r="X62" s="9">
        <f>IF($V62="","",IFERROR(INDEX('MPS Plan'!$E$9:$E$108,$V62-8),""))</f>
        <v/>
      </c>
      <c r="Y62" s="10">
        <f>IF($V62="","",IFERROR(INDEX('MPS Plan'!$B$9:$B$108,$V62-8),""))</f>
        <v/>
      </c>
      <c r="Z62" s="10">
        <f>IF($V62="","",IFERROR(INDEX('MPS Plan'!$C$9:$C$108,$V62-8),""))</f>
        <v/>
      </c>
      <c r="AA62" s="10">
        <f>IF($V62="","",IFERROR(INDEX('MPS Plan'!$D$9:$D$108,$V62-8),""))</f>
        <v/>
      </c>
      <c r="AB62" s="9">
        <f>IF($V62="","",IFERROR(INDEX('MPS Plan'!$F$9:$F$108,$V62-8),""))</f>
        <v/>
      </c>
      <c r="AC62" s="10">
        <f>IF($V62="","",IFERROR(INDEX('MPS Plan'!$T$9:$T$108,$V62-8),""))</f>
        <v/>
      </c>
      <c r="AD62" s="10">
        <f>IF($V62="","",IFERROR(INDEX('MPS Plan'!$M$9:$M$108,$V62-8),""))</f>
        <v/>
      </c>
      <c r="AE62" s="10">
        <f>IF($V62="","",IFERROR(INDEX('MPS Plan'!$N$9:$N$108,$V62-8),""))</f>
        <v/>
      </c>
      <c r="AF62" s="10">
        <f>IF($V62="","",IFERROR(INDEX('MPS Plan'!$L$9:$L$108,$V62-8),""))</f>
        <v/>
      </c>
    </row>
    <row r="63" ht="25" customHeight="1">
      <c r="A63" s="13">
        <f>IFERROR(SMALL('MPS Plan'!$U$9:$U$108,ROWS($A$9:A63)),"")</f>
        <v/>
      </c>
      <c r="B63" s="10">
        <f>IF($A63="","",IFERROR(INDEX('MPS Plan'!$A$9:$A$108,MATCH($A63,'MPS Plan'!$U$9:$U$108,0)),""))</f>
        <v/>
      </c>
      <c r="C63" s="9">
        <f>IF($A63="","",IFERROR(INDEX('MPS Plan'!$E$9:$E$108,MATCH($A63,'MPS Plan'!$U$9:$U$108,0)),""))</f>
        <v/>
      </c>
      <c r="D63" s="10">
        <f>IF($A63="","",IFERROR(INDEX('MPS Plan'!$B$9:$B$108,MATCH($A63,'MPS Plan'!$U$9:$U$108,0)),""))</f>
        <v/>
      </c>
      <c r="E63" s="10">
        <f>IF($A63="","",IFERROR(INDEX('MPS Plan'!$C$9:$C$108,MATCH($A63,'MPS Plan'!$U$9:$U$108,0)),""))</f>
        <v/>
      </c>
      <c r="F63" s="10">
        <f>IF($A63="","",IFERROR(INDEX('MPS Plan'!$D$9:$D$108,MATCH($A63,'MPS Plan'!$U$9:$U$108,0)),""))</f>
        <v/>
      </c>
      <c r="G63" s="9">
        <f>IF($A63="","",IFERROR(INDEX('MPS Plan'!$F$9:$F$108,MATCH($A63,'MPS Plan'!$U$9:$U$108,0)),""))</f>
        <v/>
      </c>
      <c r="H63" s="10">
        <f>IF($A63="","",IFERROR(INDEX('MPS Plan'!$L$9:$L$108,MATCH($A63,'MPS Plan'!$U$9:$U$108,0)),""))</f>
        <v/>
      </c>
      <c r="I63" s="18">
        <f>IF($A63="","",IFERROR(INDEX('MPS Plan'!$G$9:$G$108,MATCH($A63,'MPS Plan'!$U$9:$U$108,0)),""))</f>
        <v/>
      </c>
      <c r="J63" s="18">
        <f>IF($A63="","",IFERROR(INDEX('MPS Plan'!$H$9:$H$108,MATCH($A63,'MPS Plan'!$U$9:$U$108,0)),""))</f>
        <v/>
      </c>
      <c r="K63" s="18">
        <f>IF($A63="","",IFERROR(INDEX('MPS Plan'!$I$9:$I$108,MATCH($A63,'MPS Plan'!$U$9:$U$108,0)),""))</f>
        <v/>
      </c>
      <c r="L63" s="18">
        <f>IF($A63="","",IFERROR(INDEX('MPS Plan'!$J$9:$J$108,MATCH($A63,'MPS Plan'!$U$9:$U$108,0)),""))</f>
        <v/>
      </c>
      <c r="M63" s="18">
        <f>IF($A63="","",IFERROR(INDEX('MPS Plan'!$K$9:$K$108,MATCH($A63,'MPS Plan'!$U$9:$U$108,0)),""))</f>
        <v/>
      </c>
      <c r="N63" s="18">
        <f>IF($A63="","",IFERROR(INDEX('MPS Plan'!$Q$9:$Q$108,MATCH($A63,'MPS Plan'!$U$9:$U$108,0)),""))</f>
        <v/>
      </c>
      <c r="O63" s="18">
        <f>IF($A63="","",IFERROR(INDEX('MPS Plan'!$R$9:$R$108,MATCH($A63,'MPS Plan'!$U$9:$U$108,0)),""))</f>
        <v/>
      </c>
      <c r="P63" s="10">
        <f>IF($A63="","",IFERROR(INDEX('MPS Plan'!$M$9:$M$108,MATCH($A63,'MPS Plan'!$U$9:$U$108,0)),""))</f>
        <v/>
      </c>
      <c r="Q63" s="10">
        <f>IF($A63="","",IFERROR(INDEX('MPS Plan'!$N$9:$N$108,MATCH($A63,'MPS Plan'!$U$9:$U$108,0)),""))</f>
        <v/>
      </c>
      <c r="R63" s="10">
        <f>IF($A63="","",IFERROR(INDEX('MPS Plan'!$O$9:$O$108,MATCH($A63,'MPS Plan'!$U$9:$U$108,0)),""))</f>
        <v/>
      </c>
      <c r="S63" s="10">
        <f>IF($A63="","",IFERROR(INDEX('MPS Plan'!$P$9:$P$108,MATCH($A63,'MPS Plan'!$U$9:$U$108,0)),""))</f>
        <v/>
      </c>
      <c r="T63" s="10">
        <f>IF($A63="","",IFERROR(IF(INDEX('MPS Plan'!$S$9:$S$108,MATCH($A63,'MPS Plan'!$U$9:$U$108,0))="Open",INDEX('MPS Plan'!$T$9:$T$108,MATCH($A63,'MPS Plan'!$U$9:$U$108,0)),"No open rescheduling exception identified"),""))</f>
        <v/>
      </c>
      <c r="V63" s="13">
        <f>IFERROR(AGGREGATE(15,6,ROW('MPS Plan'!$A$9:$A$108)/('MPS Plan'!$S$9:$S$108="Open"),ROWS($V$9:V63)),"")</f>
        <v/>
      </c>
      <c r="W63" s="10">
        <f>IF($V63="","",$V63)</f>
        <v/>
      </c>
      <c r="X63" s="9">
        <f>IF($V63="","",IFERROR(INDEX('MPS Plan'!$E$9:$E$108,$V63-8),""))</f>
        <v/>
      </c>
      <c r="Y63" s="10">
        <f>IF($V63="","",IFERROR(INDEX('MPS Plan'!$B$9:$B$108,$V63-8),""))</f>
        <v/>
      </c>
      <c r="Z63" s="10">
        <f>IF($V63="","",IFERROR(INDEX('MPS Plan'!$C$9:$C$108,$V63-8),""))</f>
        <v/>
      </c>
      <c r="AA63" s="10">
        <f>IF($V63="","",IFERROR(INDEX('MPS Plan'!$D$9:$D$108,$V63-8),""))</f>
        <v/>
      </c>
      <c r="AB63" s="9">
        <f>IF($V63="","",IFERROR(INDEX('MPS Plan'!$F$9:$F$108,$V63-8),""))</f>
        <v/>
      </c>
      <c r="AC63" s="10">
        <f>IF($V63="","",IFERROR(INDEX('MPS Plan'!$T$9:$T$108,$V63-8),""))</f>
        <v/>
      </c>
      <c r="AD63" s="10">
        <f>IF($V63="","",IFERROR(INDEX('MPS Plan'!$M$9:$M$108,$V63-8),""))</f>
        <v/>
      </c>
      <c r="AE63" s="10">
        <f>IF($V63="","",IFERROR(INDEX('MPS Plan'!$N$9:$N$108,$V63-8),""))</f>
        <v/>
      </c>
      <c r="AF63" s="10">
        <f>IF($V63="","",IFERROR(INDEX('MPS Plan'!$L$9:$L$108,$V63-8),""))</f>
        <v/>
      </c>
    </row>
    <row r="64" ht="25" customHeight="1">
      <c r="A64" s="13">
        <f>IFERROR(SMALL('MPS Plan'!$U$9:$U$108,ROWS($A$9:A64)),"")</f>
        <v/>
      </c>
      <c r="B64" s="10">
        <f>IF($A64="","",IFERROR(INDEX('MPS Plan'!$A$9:$A$108,MATCH($A64,'MPS Plan'!$U$9:$U$108,0)),""))</f>
        <v/>
      </c>
      <c r="C64" s="9">
        <f>IF($A64="","",IFERROR(INDEX('MPS Plan'!$E$9:$E$108,MATCH($A64,'MPS Plan'!$U$9:$U$108,0)),""))</f>
        <v/>
      </c>
      <c r="D64" s="10">
        <f>IF($A64="","",IFERROR(INDEX('MPS Plan'!$B$9:$B$108,MATCH($A64,'MPS Plan'!$U$9:$U$108,0)),""))</f>
        <v/>
      </c>
      <c r="E64" s="10">
        <f>IF($A64="","",IFERROR(INDEX('MPS Plan'!$C$9:$C$108,MATCH($A64,'MPS Plan'!$U$9:$U$108,0)),""))</f>
        <v/>
      </c>
      <c r="F64" s="10">
        <f>IF($A64="","",IFERROR(INDEX('MPS Plan'!$D$9:$D$108,MATCH($A64,'MPS Plan'!$U$9:$U$108,0)),""))</f>
        <v/>
      </c>
      <c r="G64" s="9">
        <f>IF($A64="","",IFERROR(INDEX('MPS Plan'!$F$9:$F$108,MATCH($A64,'MPS Plan'!$U$9:$U$108,0)),""))</f>
        <v/>
      </c>
      <c r="H64" s="10">
        <f>IF($A64="","",IFERROR(INDEX('MPS Plan'!$L$9:$L$108,MATCH($A64,'MPS Plan'!$U$9:$U$108,0)),""))</f>
        <v/>
      </c>
      <c r="I64" s="18">
        <f>IF($A64="","",IFERROR(INDEX('MPS Plan'!$G$9:$G$108,MATCH($A64,'MPS Plan'!$U$9:$U$108,0)),""))</f>
        <v/>
      </c>
      <c r="J64" s="18">
        <f>IF($A64="","",IFERROR(INDEX('MPS Plan'!$H$9:$H$108,MATCH($A64,'MPS Plan'!$U$9:$U$108,0)),""))</f>
        <v/>
      </c>
      <c r="K64" s="18">
        <f>IF($A64="","",IFERROR(INDEX('MPS Plan'!$I$9:$I$108,MATCH($A64,'MPS Plan'!$U$9:$U$108,0)),""))</f>
        <v/>
      </c>
      <c r="L64" s="18">
        <f>IF($A64="","",IFERROR(INDEX('MPS Plan'!$J$9:$J$108,MATCH($A64,'MPS Plan'!$U$9:$U$108,0)),""))</f>
        <v/>
      </c>
      <c r="M64" s="18">
        <f>IF($A64="","",IFERROR(INDEX('MPS Plan'!$K$9:$K$108,MATCH($A64,'MPS Plan'!$U$9:$U$108,0)),""))</f>
        <v/>
      </c>
      <c r="N64" s="18">
        <f>IF($A64="","",IFERROR(INDEX('MPS Plan'!$Q$9:$Q$108,MATCH($A64,'MPS Plan'!$U$9:$U$108,0)),""))</f>
        <v/>
      </c>
      <c r="O64" s="18">
        <f>IF($A64="","",IFERROR(INDEX('MPS Plan'!$R$9:$R$108,MATCH($A64,'MPS Plan'!$U$9:$U$108,0)),""))</f>
        <v/>
      </c>
      <c r="P64" s="10">
        <f>IF($A64="","",IFERROR(INDEX('MPS Plan'!$M$9:$M$108,MATCH($A64,'MPS Plan'!$U$9:$U$108,0)),""))</f>
        <v/>
      </c>
      <c r="Q64" s="10">
        <f>IF($A64="","",IFERROR(INDEX('MPS Plan'!$N$9:$N$108,MATCH($A64,'MPS Plan'!$U$9:$U$108,0)),""))</f>
        <v/>
      </c>
      <c r="R64" s="10">
        <f>IF($A64="","",IFERROR(INDEX('MPS Plan'!$O$9:$O$108,MATCH($A64,'MPS Plan'!$U$9:$U$108,0)),""))</f>
        <v/>
      </c>
      <c r="S64" s="10">
        <f>IF($A64="","",IFERROR(INDEX('MPS Plan'!$P$9:$P$108,MATCH($A64,'MPS Plan'!$U$9:$U$108,0)),""))</f>
        <v/>
      </c>
      <c r="T64" s="10">
        <f>IF($A64="","",IFERROR(IF(INDEX('MPS Plan'!$S$9:$S$108,MATCH($A64,'MPS Plan'!$U$9:$U$108,0))="Open",INDEX('MPS Plan'!$T$9:$T$108,MATCH($A64,'MPS Plan'!$U$9:$U$108,0)),"No open rescheduling exception identified"),""))</f>
        <v/>
      </c>
      <c r="V64" s="13">
        <f>IFERROR(AGGREGATE(15,6,ROW('MPS Plan'!$A$9:$A$108)/('MPS Plan'!$S$9:$S$108="Open"),ROWS($V$9:V64)),"")</f>
        <v/>
      </c>
      <c r="W64" s="10">
        <f>IF($V64="","",$V64)</f>
        <v/>
      </c>
      <c r="X64" s="9">
        <f>IF($V64="","",IFERROR(INDEX('MPS Plan'!$E$9:$E$108,$V64-8),""))</f>
        <v/>
      </c>
      <c r="Y64" s="10">
        <f>IF($V64="","",IFERROR(INDEX('MPS Plan'!$B$9:$B$108,$V64-8),""))</f>
        <v/>
      </c>
      <c r="Z64" s="10">
        <f>IF($V64="","",IFERROR(INDEX('MPS Plan'!$C$9:$C$108,$V64-8),""))</f>
        <v/>
      </c>
      <c r="AA64" s="10">
        <f>IF($V64="","",IFERROR(INDEX('MPS Plan'!$D$9:$D$108,$V64-8),""))</f>
        <v/>
      </c>
      <c r="AB64" s="9">
        <f>IF($V64="","",IFERROR(INDEX('MPS Plan'!$F$9:$F$108,$V64-8),""))</f>
        <v/>
      </c>
      <c r="AC64" s="10">
        <f>IF($V64="","",IFERROR(INDEX('MPS Plan'!$T$9:$T$108,$V64-8),""))</f>
        <v/>
      </c>
      <c r="AD64" s="10">
        <f>IF($V64="","",IFERROR(INDEX('MPS Plan'!$M$9:$M$108,$V64-8),""))</f>
        <v/>
      </c>
      <c r="AE64" s="10">
        <f>IF($V64="","",IFERROR(INDEX('MPS Plan'!$N$9:$N$108,$V64-8),""))</f>
        <v/>
      </c>
      <c r="AF64" s="10">
        <f>IF($V64="","",IFERROR(INDEX('MPS Plan'!$L$9:$L$108,$V64-8),""))</f>
        <v/>
      </c>
    </row>
    <row r="65" ht="25" customHeight="1">
      <c r="A65" s="13">
        <f>IFERROR(SMALL('MPS Plan'!$U$9:$U$108,ROWS($A$9:A65)),"")</f>
        <v/>
      </c>
      <c r="B65" s="10">
        <f>IF($A65="","",IFERROR(INDEX('MPS Plan'!$A$9:$A$108,MATCH($A65,'MPS Plan'!$U$9:$U$108,0)),""))</f>
        <v/>
      </c>
      <c r="C65" s="9">
        <f>IF($A65="","",IFERROR(INDEX('MPS Plan'!$E$9:$E$108,MATCH($A65,'MPS Plan'!$U$9:$U$108,0)),""))</f>
        <v/>
      </c>
      <c r="D65" s="10">
        <f>IF($A65="","",IFERROR(INDEX('MPS Plan'!$B$9:$B$108,MATCH($A65,'MPS Plan'!$U$9:$U$108,0)),""))</f>
        <v/>
      </c>
      <c r="E65" s="10">
        <f>IF($A65="","",IFERROR(INDEX('MPS Plan'!$C$9:$C$108,MATCH($A65,'MPS Plan'!$U$9:$U$108,0)),""))</f>
        <v/>
      </c>
      <c r="F65" s="10">
        <f>IF($A65="","",IFERROR(INDEX('MPS Plan'!$D$9:$D$108,MATCH($A65,'MPS Plan'!$U$9:$U$108,0)),""))</f>
        <v/>
      </c>
      <c r="G65" s="9">
        <f>IF($A65="","",IFERROR(INDEX('MPS Plan'!$F$9:$F$108,MATCH($A65,'MPS Plan'!$U$9:$U$108,0)),""))</f>
        <v/>
      </c>
      <c r="H65" s="10">
        <f>IF($A65="","",IFERROR(INDEX('MPS Plan'!$L$9:$L$108,MATCH($A65,'MPS Plan'!$U$9:$U$108,0)),""))</f>
        <v/>
      </c>
      <c r="I65" s="18">
        <f>IF($A65="","",IFERROR(INDEX('MPS Plan'!$G$9:$G$108,MATCH($A65,'MPS Plan'!$U$9:$U$108,0)),""))</f>
        <v/>
      </c>
      <c r="J65" s="18">
        <f>IF($A65="","",IFERROR(INDEX('MPS Plan'!$H$9:$H$108,MATCH($A65,'MPS Plan'!$U$9:$U$108,0)),""))</f>
        <v/>
      </c>
      <c r="K65" s="18">
        <f>IF($A65="","",IFERROR(INDEX('MPS Plan'!$I$9:$I$108,MATCH($A65,'MPS Plan'!$U$9:$U$108,0)),""))</f>
        <v/>
      </c>
      <c r="L65" s="18">
        <f>IF($A65="","",IFERROR(INDEX('MPS Plan'!$J$9:$J$108,MATCH($A65,'MPS Plan'!$U$9:$U$108,0)),""))</f>
        <v/>
      </c>
      <c r="M65" s="18">
        <f>IF($A65="","",IFERROR(INDEX('MPS Plan'!$K$9:$K$108,MATCH($A65,'MPS Plan'!$U$9:$U$108,0)),""))</f>
        <v/>
      </c>
      <c r="N65" s="18">
        <f>IF($A65="","",IFERROR(INDEX('MPS Plan'!$Q$9:$Q$108,MATCH($A65,'MPS Plan'!$U$9:$U$108,0)),""))</f>
        <v/>
      </c>
      <c r="O65" s="18">
        <f>IF($A65="","",IFERROR(INDEX('MPS Plan'!$R$9:$R$108,MATCH($A65,'MPS Plan'!$U$9:$U$108,0)),""))</f>
        <v/>
      </c>
      <c r="P65" s="10">
        <f>IF($A65="","",IFERROR(INDEX('MPS Plan'!$M$9:$M$108,MATCH($A65,'MPS Plan'!$U$9:$U$108,0)),""))</f>
        <v/>
      </c>
      <c r="Q65" s="10">
        <f>IF($A65="","",IFERROR(INDEX('MPS Plan'!$N$9:$N$108,MATCH($A65,'MPS Plan'!$U$9:$U$108,0)),""))</f>
        <v/>
      </c>
      <c r="R65" s="10">
        <f>IF($A65="","",IFERROR(INDEX('MPS Plan'!$O$9:$O$108,MATCH($A65,'MPS Plan'!$U$9:$U$108,0)),""))</f>
        <v/>
      </c>
      <c r="S65" s="10">
        <f>IF($A65="","",IFERROR(INDEX('MPS Plan'!$P$9:$P$108,MATCH($A65,'MPS Plan'!$U$9:$U$108,0)),""))</f>
        <v/>
      </c>
      <c r="T65" s="10">
        <f>IF($A65="","",IFERROR(IF(INDEX('MPS Plan'!$S$9:$S$108,MATCH($A65,'MPS Plan'!$U$9:$U$108,0))="Open",INDEX('MPS Plan'!$T$9:$T$108,MATCH($A65,'MPS Plan'!$U$9:$U$108,0)),"No open rescheduling exception identified"),""))</f>
        <v/>
      </c>
      <c r="V65" s="13">
        <f>IFERROR(AGGREGATE(15,6,ROW('MPS Plan'!$A$9:$A$108)/('MPS Plan'!$S$9:$S$108="Open"),ROWS($V$9:V65)),"")</f>
        <v/>
      </c>
      <c r="W65" s="10">
        <f>IF($V65="","",$V65)</f>
        <v/>
      </c>
      <c r="X65" s="9">
        <f>IF($V65="","",IFERROR(INDEX('MPS Plan'!$E$9:$E$108,$V65-8),""))</f>
        <v/>
      </c>
      <c r="Y65" s="10">
        <f>IF($V65="","",IFERROR(INDEX('MPS Plan'!$B$9:$B$108,$V65-8),""))</f>
        <v/>
      </c>
      <c r="Z65" s="10">
        <f>IF($V65="","",IFERROR(INDEX('MPS Plan'!$C$9:$C$108,$V65-8),""))</f>
        <v/>
      </c>
      <c r="AA65" s="10">
        <f>IF($V65="","",IFERROR(INDEX('MPS Plan'!$D$9:$D$108,$V65-8),""))</f>
        <v/>
      </c>
      <c r="AB65" s="9">
        <f>IF($V65="","",IFERROR(INDEX('MPS Plan'!$F$9:$F$108,$V65-8),""))</f>
        <v/>
      </c>
      <c r="AC65" s="10">
        <f>IF($V65="","",IFERROR(INDEX('MPS Plan'!$T$9:$T$108,$V65-8),""))</f>
        <v/>
      </c>
      <c r="AD65" s="10">
        <f>IF($V65="","",IFERROR(INDEX('MPS Plan'!$M$9:$M$108,$V65-8),""))</f>
        <v/>
      </c>
      <c r="AE65" s="10">
        <f>IF($V65="","",IFERROR(INDEX('MPS Plan'!$N$9:$N$108,$V65-8),""))</f>
        <v/>
      </c>
      <c r="AF65" s="10">
        <f>IF($V65="","",IFERROR(INDEX('MPS Plan'!$L$9:$L$108,$V65-8),""))</f>
        <v/>
      </c>
    </row>
    <row r="66" ht="25" customHeight="1">
      <c r="A66" s="13">
        <f>IFERROR(SMALL('MPS Plan'!$U$9:$U$108,ROWS($A$9:A66)),"")</f>
        <v/>
      </c>
      <c r="B66" s="10">
        <f>IF($A66="","",IFERROR(INDEX('MPS Plan'!$A$9:$A$108,MATCH($A66,'MPS Plan'!$U$9:$U$108,0)),""))</f>
        <v/>
      </c>
      <c r="C66" s="9">
        <f>IF($A66="","",IFERROR(INDEX('MPS Plan'!$E$9:$E$108,MATCH($A66,'MPS Plan'!$U$9:$U$108,0)),""))</f>
        <v/>
      </c>
      <c r="D66" s="10">
        <f>IF($A66="","",IFERROR(INDEX('MPS Plan'!$B$9:$B$108,MATCH($A66,'MPS Plan'!$U$9:$U$108,0)),""))</f>
        <v/>
      </c>
      <c r="E66" s="10">
        <f>IF($A66="","",IFERROR(INDEX('MPS Plan'!$C$9:$C$108,MATCH($A66,'MPS Plan'!$U$9:$U$108,0)),""))</f>
        <v/>
      </c>
      <c r="F66" s="10">
        <f>IF($A66="","",IFERROR(INDEX('MPS Plan'!$D$9:$D$108,MATCH($A66,'MPS Plan'!$U$9:$U$108,0)),""))</f>
        <v/>
      </c>
      <c r="G66" s="9">
        <f>IF($A66="","",IFERROR(INDEX('MPS Plan'!$F$9:$F$108,MATCH($A66,'MPS Plan'!$U$9:$U$108,0)),""))</f>
        <v/>
      </c>
      <c r="H66" s="10">
        <f>IF($A66="","",IFERROR(INDEX('MPS Plan'!$L$9:$L$108,MATCH($A66,'MPS Plan'!$U$9:$U$108,0)),""))</f>
        <v/>
      </c>
      <c r="I66" s="18">
        <f>IF($A66="","",IFERROR(INDEX('MPS Plan'!$G$9:$G$108,MATCH($A66,'MPS Plan'!$U$9:$U$108,0)),""))</f>
        <v/>
      </c>
      <c r="J66" s="18">
        <f>IF($A66="","",IFERROR(INDEX('MPS Plan'!$H$9:$H$108,MATCH($A66,'MPS Plan'!$U$9:$U$108,0)),""))</f>
        <v/>
      </c>
      <c r="K66" s="18">
        <f>IF($A66="","",IFERROR(INDEX('MPS Plan'!$I$9:$I$108,MATCH($A66,'MPS Plan'!$U$9:$U$108,0)),""))</f>
        <v/>
      </c>
      <c r="L66" s="18">
        <f>IF($A66="","",IFERROR(INDEX('MPS Plan'!$J$9:$J$108,MATCH($A66,'MPS Plan'!$U$9:$U$108,0)),""))</f>
        <v/>
      </c>
      <c r="M66" s="18">
        <f>IF($A66="","",IFERROR(INDEX('MPS Plan'!$K$9:$K$108,MATCH($A66,'MPS Plan'!$U$9:$U$108,0)),""))</f>
        <v/>
      </c>
      <c r="N66" s="18">
        <f>IF($A66="","",IFERROR(INDEX('MPS Plan'!$Q$9:$Q$108,MATCH($A66,'MPS Plan'!$U$9:$U$108,0)),""))</f>
        <v/>
      </c>
      <c r="O66" s="18">
        <f>IF($A66="","",IFERROR(INDEX('MPS Plan'!$R$9:$R$108,MATCH($A66,'MPS Plan'!$U$9:$U$108,0)),""))</f>
        <v/>
      </c>
      <c r="P66" s="10">
        <f>IF($A66="","",IFERROR(INDEX('MPS Plan'!$M$9:$M$108,MATCH($A66,'MPS Plan'!$U$9:$U$108,0)),""))</f>
        <v/>
      </c>
      <c r="Q66" s="10">
        <f>IF($A66="","",IFERROR(INDEX('MPS Plan'!$N$9:$N$108,MATCH($A66,'MPS Plan'!$U$9:$U$108,0)),""))</f>
        <v/>
      </c>
      <c r="R66" s="10">
        <f>IF($A66="","",IFERROR(INDEX('MPS Plan'!$O$9:$O$108,MATCH($A66,'MPS Plan'!$U$9:$U$108,0)),""))</f>
        <v/>
      </c>
      <c r="S66" s="10">
        <f>IF($A66="","",IFERROR(INDEX('MPS Plan'!$P$9:$P$108,MATCH($A66,'MPS Plan'!$U$9:$U$108,0)),""))</f>
        <v/>
      </c>
      <c r="T66" s="10">
        <f>IF($A66="","",IFERROR(IF(INDEX('MPS Plan'!$S$9:$S$108,MATCH($A66,'MPS Plan'!$U$9:$U$108,0))="Open",INDEX('MPS Plan'!$T$9:$T$108,MATCH($A66,'MPS Plan'!$U$9:$U$108,0)),"No open rescheduling exception identified"),""))</f>
        <v/>
      </c>
      <c r="V66" s="13">
        <f>IFERROR(AGGREGATE(15,6,ROW('MPS Plan'!$A$9:$A$108)/('MPS Plan'!$S$9:$S$108="Open"),ROWS($V$9:V66)),"")</f>
        <v/>
      </c>
      <c r="W66" s="10">
        <f>IF($V66="","",$V66)</f>
        <v/>
      </c>
      <c r="X66" s="9">
        <f>IF($V66="","",IFERROR(INDEX('MPS Plan'!$E$9:$E$108,$V66-8),""))</f>
        <v/>
      </c>
      <c r="Y66" s="10">
        <f>IF($V66="","",IFERROR(INDEX('MPS Plan'!$B$9:$B$108,$V66-8),""))</f>
        <v/>
      </c>
      <c r="Z66" s="10">
        <f>IF($V66="","",IFERROR(INDEX('MPS Plan'!$C$9:$C$108,$V66-8),""))</f>
        <v/>
      </c>
      <c r="AA66" s="10">
        <f>IF($V66="","",IFERROR(INDEX('MPS Plan'!$D$9:$D$108,$V66-8),""))</f>
        <v/>
      </c>
      <c r="AB66" s="9">
        <f>IF($V66="","",IFERROR(INDEX('MPS Plan'!$F$9:$F$108,$V66-8),""))</f>
        <v/>
      </c>
      <c r="AC66" s="10">
        <f>IF($V66="","",IFERROR(INDEX('MPS Plan'!$T$9:$T$108,$V66-8),""))</f>
        <v/>
      </c>
      <c r="AD66" s="10">
        <f>IF($V66="","",IFERROR(INDEX('MPS Plan'!$M$9:$M$108,$V66-8),""))</f>
        <v/>
      </c>
      <c r="AE66" s="10">
        <f>IF($V66="","",IFERROR(INDEX('MPS Plan'!$N$9:$N$108,$V66-8),""))</f>
        <v/>
      </c>
      <c r="AF66" s="10">
        <f>IF($V66="","",IFERROR(INDEX('MPS Plan'!$L$9:$L$108,$V66-8),""))</f>
        <v/>
      </c>
    </row>
    <row r="67" ht="25" customHeight="1">
      <c r="A67" s="13">
        <f>IFERROR(SMALL('MPS Plan'!$U$9:$U$108,ROWS($A$9:A67)),"")</f>
        <v/>
      </c>
      <c r="B67" s="10">
        <f>IF($A67="","",IFERROR(INDEX('MPS Plan'!$A$9:$A$108,MATCH($A67,'MPS Plan'!$U$9:$U$108,0)),""))</f>
        <v/>
      </c>
      <c r="C67" s="9">
        <f>IF($A67="","",IFERROR(INDEX('MPS Plan'!$E$9:$E$108,MATCH($A67,'MPS Plan'!$U$9:$U$108,0)),""))</f>
        <v/>
      </c>
      <c r="D67" s="10">
        <f>IF($A67="","",IFERROR(INDEX('MPS Plan'!$B$9:$B$108,MATCH($A67,'MPS Plan'!$U$9:$U$108,0)),""))</f>
        <v/>
      </c>
      <c r="E67" s="10">
        <f>IF($A67="","",IFERROR(INDEX('MPS Plan'!$C$9:$C$108,MATCH($A67,'MPS Plan'!$U$9:$U$108,0)),""))</f>
        <v/>
      </c>
      <c r="F67" s="10">
        <f>IF($A67="","",IFERROR(INDEX('MPS Plan'!$D$9:$D$108,MATCH($A67,'MPS Plan'!$U$9:$U$108,0)),""))</f>
        <v/>
      </c>
      <c r="G67" s="9">
        <f>IF($A67="","",IFERROR(INDEX('MPS Plan'!$F$9:$F$108,MATCH($A67,'MPS Plan'!$U$9:$U$108,0)),""))</f>
        <v/>
      </c>
      <c r="H67" s="10">
        <f>IF($A67="","",IFERROR(INDEX('MPS Plan'!$L$9:$L$108,MATCH($A67,'MPS Plan'!$U$9:$U$108,0)),""))</f>
        <v/>
      </c>
      <c r="I67" s="18">
        <f>IF($A67="","",IFERROR(INDEX('MPS Plan'!$G$9:$G$108,MATCH($A67,'MPS Plan'!$U$9:$U$108,0)),""))</f>
        <v/>
      </c>
      <c r="J67" s="18">
        <f>IF($A67="","",IFERROR(INDEX('MPS Plan'!$H$9:$H$108,MATCH($A67,'MPS Plan'!$U$9:$U$108,0)),""))</f>
        <v/>
      </c>
      <c r="K67" s="18">
        <f>IF($A67="","",IFERROR(INDEX('MPS Plan'!$I$9:$I$108,MATCH($A67,'MPS Plan'!$U$9:$U$108,0)),""))</f>
        <v/>
      </c>
      <c r="L67" s="18">
        <f>IF($A67="","",IFERROR(INDEX('MPS Plan'!$J$9:$J$108,MATCH($A67,'MPS Plan'!$U$9:$U$108,0)),""))</f>
        <v/>
      </c>
      <c r="M67" s="18">
        <f>IF($A67="","",IFERROR(INDEX('MPS Plan'!$K$9:$K$108,MATCH($A67,'MPS Plan'!$U$9:$U$108,0)),""))</f>
        <v/>
      </c>
      <c r="N67" s="18">
        <f>IF($A67="","",IFERROR(INDEX('MPS Plan'!$Q$9:$Q$108,MATCH($A67,'MPS Plan'!$U$9:$U$108,0)),""))</f>
        <v/>
      </c>
      <c r="O67" s="18">
        <f>IF($A67="","",IFERROR(INDEX('MPS Plan'!$R$9:$R$108,MATCH($A67,'MPS Plan'!$U$9:$U$108,0)),""))</f>
        <v/>
      </c>
      <c r="P67" s="10">
        <f>IF($A67="","",IFERROR(INDEX('MPS Plan'!$M$9:$M$108,MATCH($A67,'MPS Plan'!$U$9:$U$108,0)),""))</f>
        <v/>
      </c>
      <c r="Q67" s="10">
        <f>IF($A67="","",IFERROR(INDEX('MPS Plan'!$N$9:$N$108,MATCH($A67,'MPS Plan'!$U$9:$U$108,0)),""))</f>
        <v/>
      </c>
      <c r="R67" s="10">
        <f>IF($A67="","",IFERROR(INDEX('MPS Plan'!$O$9:$O$108,MATCH($A67,'MPS Plan'!$U$9:$U$108,0)),""))</f>
        <v/>
      </c>
      <c r="S67" s="10">
        <f>IF($A67="","",IFERROR(INDEX('MPS Plan'!$P$9:$P$108,MATCH($A67,'MPS Plan'!$U$9:$U$108,0)),""))</f>
        <v/>
      </c>
      <c r="T67" s="10">
        <f>IF($A67="","",IFERROR(IF(INDEX('MPS Plan'!$S$9:$S$108,MATCH($A67,'MPS Plan'!$U$9:$U$108,0))="Open",INDEX('MPS Plan'!$T$9:$T$108,MATCH($A67,'MPS Plan'!$U$9:$U$108,0)),"No open rescheduling exception identified"),""))</f>
        <v/>
      </c>
      <c r="V67" s="13">
        <f>IFERROR(AGGREGATE(15,6,ROW('MPS Plan'!$A$9:$A$108)/('MPS Plan'!$S$9:$S$108="Open"),ROWS($V$9:V67)),"")</f>
        <v/>
      </c>
      <c r="W67" s="10">
        <f>IF($V67="","",$V67)</f>
        <v/>
      </c>
      <c r="X67" s="9">
        <f>IF($V67="","",IFERROR(INDEX('MPS Plan'!$E$9:$E$108,$V67-8),""))</f>
        <v/>
      </c>
      <c r="Y67" s="10">
        <f>IF($V67="","",IFERROR(INDEX('MPS Plan'!$B$9:$B$108,$V67-8),""))</f>
        <v/>
      </c>
      <c r="Z67" s="10">
        <f>IF($V67="","",IFERROR(INDEX('MPS Plan'!$C$9:$C$108,$V67-8),""))</f>
        <v/>
      </c>
      <c r="AA67" s="10">
        <f>IF($V67="","",IFERROR(INDEX('MPS Plan'!$D$9:$D$108,$V67-8),""))</f>
        <v/>
      </c>
      <c r="AB67" s="9">
        <f>IF($V67="","",IFERROR(INDEX('MPS Plan'!$F$9:$F$108,$V67-8),""))</f>
        <v/>
      </c>
      <c r="AC67" s="10">
        <f>IF($V67="","",IFERROR(INDEX('MPS Plan'!$T$9:$T$108,$V67-8),""))</f>
        <v/>
      </c>
      <c r="AD67" s="10">
        <f>IF($V67="","",IFERROR(INDEX('MPS Plan'!$M$9:$M$108,$V67-8),""))</f>
        <v/>
      </c>
      <c r="AE67" s="10">
        <f>IF($V67="","",IFERROR(INDEX('MPS Plan'!$N$9:$N$108,$V67-8),""))</f>
        <v/>
      </c>
      <c r="AF67" s="10">
        <f>IF($V67="","",IFERROR(INDEX('MPS Plan'!$L$9:$L$108,$V67-8),""))</f>
        <v/>
      </c>
    </row>
    <row r="68" ht="25" customHeight="1">
      <c r="A68" s="13">
        <f>IFERROR(SMALL('MPS Plan'!$U$9:$U$108,ROWS($A$9:A68)),"")</f>
        <v/>
      </c>
      <c r="B68" s="10">
        <f>IF($A68="","",IFERROR(INDEX('MPS Plan'!$A$9:$A$108,MATCH($A68,'MPS Plan'!$U$9:$U$108,0)),""))</f>
        <v/>
      </c>
      <c r="C68" s="9">
        <f>IF($A68="","",IFERROR(INDEX('MPS Plan'!$E$9:$E$108,MATCH($A68,'MPS Plan'!$U$9:$U$108,0)),""))</f>
        <v/>
      </c>
      <c r="D68" s="10">
        <f>IF($A68="","",IFERROR(INDEX('MPS Plan'!$B$9:$B$108,MATCH($A68,'MPS Plan'!$U$9:$U$108,0)),""))</f>
        <v/>
      </c>
      <c r="E68" s="10">
        <f>IF($A68="","",IFERROR(INDEX('MPS Plan'!$C$9:$C$108,MATCH($A68,'MPS Plan'!$U$9:$U$108,0)),""))</f>
        <v/>
      </c>
      <c r="F68" s="10">
        <f>IF($A68="","",IFERROR(INDEX('MPS Plan'!$D$9:$D$108,MATCH($A68,'MPS Plan'!$U$9:$U$108,0)),""))</f>
        <v/>
      </c>
      <c r="G68" s="9">
        <f>IF($A68="","",IFERROR(INDEX('MPS Plan'!$F$9:$F$108,MATCH($A68,'MPS Plan'!$U$9:$U$108,0)),""))</f>
        <v/>
      </c>
      <c r="H68" s="10">
        <f>IF($A68="","",IFERROR(INDEX('MPS Plan'!$L$9:$L$108,MATCH($A68,'MPS Plan'!$U$9:$U$108,0)),""))</f>
        <v/>
      </c>
      <c r="I68" s="18">
        <f>IF($A68="","",IFERROR(INDEX('MPS Plan'!$G$9:$G$108,MATCH($A68,'MPS Plan'!$U$9:$U$108,0)),""))</f>
        <v/>
      </c>
      <c r="J68" s="18">
        <f>IF($A68="","",IFERROR(INDEX('MPS Plan'!$H$9:$H$108,MATCH($A68,'MPS Plan'!$U$9:$U$108,0)),""))</f>
        <v/>
      </c>
      <c r="K68" s="18">
        <f>IF($A68="","",IFERROR(INDEX('MPS Plan'!$I$9:$I$108,MATCH($A68,'MPS Plan'!$U$9:$U$108,0)),""))</f>
        <v/>
      </c>
      <c r="L68" s="18">
        <f>IF($A68="","",IFERROR(INDEX('MPS Plan'!$J$9:$J$108,MATCH($A68,'MPS Plan'!$U$9:$U$108,0)),""))</f>
        <v/>
      </c>
      <c r="M68" s="18">
        <f>IF($A68="","",IFERROR(INDEX('MPS Plan'!$K$9:$K$108,MATCH($A68,'MPS Plan'!$U$9:$U$108,0)),""))</f>
        <v/>
      </c>
      <c r="N68" s="18">
        <f>IF($A68="","",IFERROR(INDEX('MPS Plan'!$Q$9:$Q$108,MATCH($A68,'MPS Plan'!$U$9:$U$108,0)),""))</f>
        <v/>
      </c>
      <c r="O68" s="18">
        <f>IF($A68="","",IFERROR(INDEX('MPS Plan'!$R$9:$R$108,MATCH($A68,'MPS Plan'!$U$9:$U$108,0)),""))</f>
        <v/>
      </c>
      <c r="P68" s="10">
        <f>IF($A68="","",IFERROR(INDEX('MPS Plan'!$M$9:$M$108,MATCH($A68,'MPS Plan'!$U$9:$U$108,0)),""))</f>
        <v/>
      </c>
      <c r="Q68" s="10">
        <f>IF($A68="","",IFERROR(INDEX('MPS Plan'!$N$9:$N$108,MATCH($A68,'MPS Plan'!$U$9:$U$108,0)),""))</f>
        <v/>
      </c>
      <c r="R68" s="10">
        <f>IF($A68="","",IFERROR(INDEX('MPS Plan'!$O$9:$O$108,MATCH($A68,'MPS Plan'!$U$9:$U$108,0)),""))</f>
        <v/>
      </c>
      <c r="S68" s="10">
        <f>IF($A68="","",IFERROR(INDEX('MPS Plan'!$P$9:$P$108,MATCH($A68,'MPS Plan'!$U$9:$U$108,0)),""))</f>
        <v/>
      </c>
      <c r="T68" s="10">
        <f>IF($A68="","",IFERROR(IF(INDEX('MPS Plan'!$S$9:$S$108,MATCH($A68,'MPS Plan'!$U$9:$U$108,0))="Open",INDEX('MPS Plan'!$T$9:$T$108,MATCH($A68,'MPS Plan'!$U$9:$U$108,0)),"No open rescheduling exception identified"),""))</f>
        <v/>
      </c>
      <c r="V68" s="13">
        <f>IFERROR(AGGREGATE(15,6,ROW('MPS Plan'!$A$9:$A$108)/('MPS Plan'!$S$9:$S$108="Open"),ROWS($V$9:V68)),"")</f>
        <v/>
      </c>
      <c r="W68" s="10">
        <f>IF($V68="","",$V68)</f>
        <v/>
      </c>
      <c r="X68" s="9">
        <f>IF($V68="","",IFERROR(INDEX('MPS Plan'!$E$9:$E$108,$V68-8),""))</f>
        <v/>
      </c>
      <c r="Y68" s="10">
        <f>IF($V68="","",IFERROR(INDEX('MPS Plan'!$B$9:$B$108,$V68-8),""))</f>
        <v/>
      </c>
      <c r="Z68" s="10">
        <f>IF($V68="","",IFERROR(INDEX('MPS Plan'!$C$9:$C$108,$V68-8),""))</f>
        <v/>
      </c>
      <c r="AA68" s="10">
        <f>IF($V68="","",IFERROR(INDEX('MPS Plan'!$D$9:$D$108,$V68-8),""))</f>
        <v/>
      </c>
      <c r="AB68" s="9">
        <f>IF($V68="","",IFERROR(INDEX('MPS Plan'!$F$9:$F$108,$V68-8),""))</f>
        <v/>
      </c>
      <c r="AC68" s="10">
        <f>IF($V68="","",IFERROR(INDEX('MPS Plan'!$T$9:$T$108,$V68-8),""))</f>
        <v/>
      </c>
      <c r="AD68" s="10">
        <f>IF($V68="","",IFERROR(INDEX('MPS Plan'!$M$9:$M$108,$V68-8),""))</f>
        <v/>
      </c>
      <c r="AE68" s="10">
        <f>IF($V68="","",IFERROR(INDEX('MPS Plan'!$N$9:$N$108,$V68-8),""))</f>
        <v/>
      </c>
      <c r="AF68" s="10">
        <f>IF($V68="","",IFERROR(INDEX('MPS Plan'!$L$9:$L$108,$V68-8),""))</f>
        <v/>
      </c>
    </row>
    <row r="69" ht="25" customHeight="1">
      <c r="A69" s="13">
        <f>IFERROR(SMALL('MPS Plan'!$U$9:$U$108,ROWS($A$9:A69)),"")</f>
        <v/>
      </c>
      <c r="B69" s="10">
        <f>IF($A69="","",IFERROR(INDEX('MPS Plan'!$A$9:$A$108,MATCH($A69,'MPS Plan'!$U$9:$U$108,0)),""))</f>
        <v/>
      </c>
      <c r="C69" s="9">
        <f>IF($A69="","",IFERROR(INDEX('MPS Plan'!$E$9:$E$108,MATCH($A69,'MPS Plan'!$U$9:$U$108,0)),""))</f>
        <v/>
      </c>
      <c r="D69" s="10">
        <f>IF($A69="","",IFERROR(INDEX('MPS Plan'!$B$9:$B$108,MATCH($A69,'MPS Plan'!$U$9:$U$108,0)),""))</f>
        <v/>
      </c>
      <c r="E69" s="10">
        <f>IF($A69="","",IFERROR(INDEX('MPS Plan'!$C$9:$C$108,MATCH($A69,'MPS Plan'!$U$9:$U$108,0)),""))</f>
        <v/>
      </c>
      <c r="F69" s="10">
        <f>IF($A69="","",IFERROR(INDEX('MPS Plan'!$D$9:$D$108,MATCH($A69,'MPS Plan'!$U$9:$U$108,0)),""))</f>
        <v/>
      </c>
      <c r="G69" s="9">
        <f>IF($A69="","",IFERROR(INDEX('MPS Plan'!$F$9:$F$108,MATCH($A69,'MPS Plan'!$U$9:$U$108,0)),""))</f>
        <v/>
      </c>
      <c r="H69" s="10">
        <f>IF($A69="","",IFERROR(INDEX('MPS Plan'!$L$9:$L$108,MATCH($A69,'MPS Plan'!$U$9:$U$108,0)),""))</f>
        <v/>
      </c>
      <c r="I69" s="18">
        <f>IF($A69="","",IFERROR(INDEX('MPS Plan'!$G$9:$G$108,MATCH($A69,'MPS Plan'!$U$9:$U$108,0)),""))</f>
        <v/>
      </c>
      <c r="J69" s="18">
        <f>IF($A69="","",IFERROR(INDEX('MPS Plan'!$H$9:$H$108,MATCH($A69,'MPS Plan'!$U$9:$U$108,0)),""))</f>
        <v/>
      </c>
      <c r="K69" s="18">
        <f>IF($A69="","",IFERROR(INDEX('MPS Plan'!$I$9:$I$108,MATCH($A69,'MPS Plan'!$U$9:$U$108,0)),""))</f>
        <v/>
      </c>
      <c r="L69" s="18">
        <f>IF($A69="","",IFERROR(INDEX('MPS Plan'!$J$9:$J$108,MATCH($A69,'MPS Plan'!$U$9:$U$108,0)),""))</f>
        <v/>
      </c>
      <c r="M69" s="18">
        <f>IF($A69="","",IFERROR(INDEX('MPS Plan'!$K$9:$K$108,MATCH($A69,'MPS Plan'!$U$9:$U$108,0)),""))</f>
        <v/>
      </c>
      <c r="N69" s="18">
        <f>IF($A69="","",IFERROR(INDEX('MPS Plan'!$Q$9:$Q$108,MATCH($A69,'MPS Plan'!$U$9:$U$108,0)),""))</f>
        <v/>
      </c>
      <c r="O69" s="18">
        <f>IF($A69="","",IFERROR(INDEX('MPS Plan'!$R$9:$R$108,MATCH($A69,'MPS Plan'!$U$9:$U$108,0)),""))</f>
        <v/>
      </c>
      <c r="P69" s="10">
        <f>IF($A69="","",IFERROR(INDEX('MPS Plan'!$M$9:$M$108,MATCH($A69,'MPS Plan'!$U$9:$U$108,0)),""))</f>
        <v/>
      </c>
      <c r="Q69" s="10">
        <f>IF($A69="","",IFERROR(INDEX('MPS Plan'!$N$9:$N$108,MATCH($A69,'MPS Plan'!$U$9:$U$108,0)),""))</f>
        <v/>
      </c>
      <c r="R69" s="10">
        <f>IF($A69="","",IFERROR(INDEX('MPS Plan'!$O$9:$O$108,MATCH($A69,'MPS Plan'!$U$9:$U$108,0)),""))</f>
        <v/>
      </c>
      <c r="S69" s="10">
        <f>IF($A69="","",IFERROR(INDEX('MPS Plan'!$P$9:$P$108,MATCH($A69,'MPS Plan'!$U$9:$U$108,0)),""))</f>
        <v/>
      </c>
      <c r="T69" s="10">
        <f>IF($A69="","",IFERROR(IF(INDEX('MPS Plan'!$S$9:$S$108,MATCH($A69,'MPS Plan'!$U$9:$U$108,0))="Open",INDEX('MPS Plan'!$T$9:$T$108,MATCH($A69,'MPS Plan'!$U$9:$U$108,0)),"No open rescheduling exception identified"),""))</f>
        <v/>
      </c>
      <c r="V69" s="13">
        <f>IFERROR(AGGREGATE(15,6,ROW('MPS Plan'!$A$9:$A$108)/('MPS Plan'!$S$9:$S$108="Open"),ROWS($V$9:V69)),"")</f>
        <v/>
      </c>
      <c r="W69" s="10">
        <f>IF($V69="","",$V69)</f>
        <v/>
      </c>
      <c r="X69" s="9">
        <f>IF($V69="","",IFERROR(INDEX('MPS Plan'!$E$9:$E$108,$V69-8),""))</f>
        <v/>
      </c>
      <c r="Y69" s="10">
        <f>IF($V69="","",IFERROR(INDEX('MPS Plan'!$B$9:$B$108,$V69-8),""))</f>
        <v/>
      </c>
      <c r="Z69" s="10">
        <f>IF($V69="","",IFERROR(INDEX('MPS Plan'!$C$9:$C$108,$V69-8),""))</f>
        <v/>
      </c>
      <c r="AA69" s="10">
        <f>IF($V69="","",IFERROR(INDEX('MPS Plan'!$D$9:$D$108,$V69-8),""))</f>
        <v/>
      </c>
      <c r="AB69" s="9">
        <f>IF($V69="","",IFERROR(INDEX('MPS Plan'!$F$9:$F$108,$V69-8),""))</f>
        <v/>
      </c>
      <c r="AC69" s="10">
        <f>IF($V69="","",IFERROR(INDEX('MPS Plan'!$T$9:$T$108,$V69-8),""))</f>
        <v/>
      </c>
      <c r="AD69" s="10">
        <f>IF($V69="","",IFERROR(INDEX('MPS Plan'!$M$9:$M$108,$V69-8),""))</f>
        <v/>
      </c>
      <c r="AE69" s="10">
        <f>IF($V69="","",IFERROR(INDEX('MPS Plan'!$N$9:$N$108,$V69-8),""))</f>
        <v/>
      </c>
      <c r="AF69" s="10">
        <f>IF($V69="","",IFERROR(INDEX('MPS Plan'!$L$9:$L$108,$V69-8),""))</f>
        <v/>
      </c>
    </row>
    <row r="70" ht="25" customHeight="1">
      <c r="A70" s="13">
        <f>IFERROR(SMALL('MPS Plan'!$U$9:$U$108,ROWS($A$9:A70)),"")</f>
        <v/>
      </c>
      <c r="B70" s="10">
        <f>IF($A70="","",IFERROR(INDEX('MPS Plan'!$A$9:$A$108,MATCH($A70,'MPS Plan'!$U$9:$U$108,0)),""))</f>
        <v/>
      </c>
      <c r="C70" s="9">
        <f>IF($A70="","",IFERROR(INDEX('MPS Plan'!$E$9:$E$108,MATCH($A70,'MPS Plan'!$U$9:$U$108,0)),""))</f>
        <v/>
      </c>
      <c r="D70" s="10">
        <f>IF($A70="","",IFERROR(INDEX('MPS Plan'!$B$9:$B$108,MATCH($A70,'MPS Plan'!$U$9:$U$108,0)),""))</f>
        <v/>
      </c>
      <c r="E70" s="10">
        <f>IF($A70="","",IFERROR(INDEX('MPS Plan'!$C$9:$C$108,MATCH($A70,'MPS Plan'!$U$9:$U$108,0)),""))</f>
        <v/>
      </c>
      <c r="F70" s="10">
        <f>IF($A70="","",IFERROR(INDEX('MPS Plan'!$D$9:$D$108,MATCH($A70,'MPS Plan'!$U$9:$U$108,0)),""))</f>
        <v/>
      </c>
      <c r="G70" s="9">
        <f>IF($A70="","",IFERROR(INDEX('MPS Plan'!$F$9:$F$108,MATCH($A70,'MPS Plan'!$U$9:$U$108,0)),""))</f>
        <v/>
      </c>
      <c r="H70" s="10">
        <f>IF($A70="","",IFERROR(INDEX('MPS Plan'!$L$9:$L$108,MATCH($A70,'MPS Plan'!$U$9:$U$108,0)),""))</f>
        <v/>
      </c>
      <c r="I70" s="18">
        <f>IF($A70="","",IFERROR(INDEX('MPS Plan'!$G$9:$G$108,MATCH($A70,'MPS Plan'!$U$9:$U$108,0)),""))</f>
        <v/>
      </c>
      <c r="J70" s="18">
        <f>IF($A70="","",IFERROR(INDEX('MPS Plan'!$H$9:$H$108,MATCH($A70,'MPS Plan'!$U$9:$U$108,0)),""))</f>
        <v/>
      </c>
      <c r="K70" s="18">
        <f>IF($A70="","",IFERROR(INDEX('MPS Plan'!$I$9:$I$108,MATCH($A70,'MPS Plan'!$U$9:$U$108,0)),""))</f>
        <v/>
      </c>
      <c r="L70" s="18">
        <f>IF($A70="","",IFERROR(INDEX('MPS Plan'!$J$9:$J$108,MATCH($A70,'MPS Plan'!$U$9:$U$108,0)),""))</f>
        <v/>
      </c>
      <c r="M70" s="18">
        <f>IF($A70="","",IFERROR(INDEX('MPS Plan'!$K$9:$K$108,MATCH($A70,'MPS Plan'!$U$9:$U$108,0)),""))</f>
        <v/>
      </c>
      <c r="N70" s="18">
        <f>IF($A70="","",IFERROR(INDEX('MPS Plan'!$Q$9:$Q$108,MATCH($A70,'MPS Plan'!$U$9:$U$108,0)),""))</f>
        <v/>
      </c>
      <c r="O70" s="18">
        <f>IF($A70="","",IFERROR(INDEX('MPS Plan'!$R$9:$R$108,MATCH($A70,'MPS Plan'!$U$9:$U$108,0)),""))</f>
        <v/>
      </c>
      <c r="P70" s="10">
        <f>IF($A70="","",IFERROR(INDEX('MPS Plan'!$M$9:$M$108,MATCH($A70,'MPS Plan'!$U$9:$U$108,0)),""))</f>
        <v/>
      </c>
      <c r="Q70" s="10">
        <f>IF($A70="","",IFERROR(INDEX('MPS Plan'!$N$9:$N$108,MATCH($A70,'MPS Plan'!$U$9:$U$108,0)),""))</f>
        <v/>
      </c>
      <c r="R70" s="10">
        <f>IF($A70="","",IFERROR(INDEX('MPS Plan'!$O$9:$O$108,MATCH($A70,'MPS Plan'!$U$9:$U$108,0)),""))</f>
        <v/>
      </c>
      <c r="S70" s="10">
        <f>IF($A70="","",IFERROR(INDEX('MPS Plan'!$P$9:$P$108,MATCH($A70,'MPS Plan'!$U$9:$U$108,0)),""))</f>
        <v/>
      </c>
      <c r="T70" s="10">
        <f>IF($A70="","",IFERROR(IF(INDEX('MPS Plan'!$S$9:$S$108,MATCH($A70,'MPS Plan'!$U$9:$U$108,0))="Open",INDEX('MPS Plan'!$T$9:$T$108,MATCH($A70,'MPS Plan'!$U$9:$U$108,0)),"No open rescheduling exception identified"),""))</f>
        <v/>
      </c>
      <c r="V70" s="13">
        <f>IFERROR(AGGREGATE(15,6,ROW('MPS Plan'!$A$9:$A$108)/('MPS Plan'!$S$9:$S$108="Open"),ROWS($V$9:V70)),"")</f>
        <v/>
      </c>
      <c r="W70" s="10">
        <f>IF($V70="","",$V70)</f>
        <v/>
      </c>
      <c r="X70" s="9">
        <f>IF($V70="","",IFERROR(INDEX('MPS Plan'!$E$9:$E$108,$V70-8),""))</f>
        <v/>
      </c>
      <c r="Y70" s="10">
        <f>IF($V70="","",IFERROR(INDEX('MPS Plan'!$B$9:$B$108,$V70-8),""))</f>
        <v/>
      </c>
      <c r="Z70" s="10">
        <f>IF($V70="","",IFERROR(INDEX('MPS Plan'!$C$9:$C$108,$V70-8),""))</f>
        <v/>
      </c>
      <c r="AA70" s="10">
        <f>IF($V70="","",IFERROR(INDEX('MPS Plan'!$D$9:$D$108,$V70-8),""))</f>
        <v/>
      </c>
      <c r="AB70" s="9">
        <f>IF($V70="","",IFERROR(INDEX('MPS Plan'!$F$9:$F$108,$V70-8),""))</f>
        <v/>
      </c>
      <c r="AC70" s="10">
        <f>IF($V70="","",IFERROR(INDEX('MPS Plan'!$T$9:$T$108,$V70-8),""))</f>
        <v/>
      </c>
      <c r="AD70" s="10">
        <f>IF($V70="","",IFERROR(INDEX('MPS Plan'!$M$9:$M$108,$V70-8),""))</f>
        <v/>
      </c>
      <c r="AE70" s="10">
        <f>IF($V70="","",IFERROR(INDEX('MPS Plan'!$N$9:$N$108,$V70-8),""))</f>
        <v/>
      </c>
      <c r="AF70" s="10">
        <f>IF($V70="","",IFERROR(INDEX('MPS Plan'!$L$9:$L$108,$V70-8),""))</f>
        <v/>
      </c>
    </row>
    <row r="71" ht="25" customHeight="1">
      <c r="A71" s="13">
        <f>IFERROR(SMALL('MPS Plan'!$U$9:$U$108,ROWS($A$9:A71)),"")</f>
        <v/>
      </c>
      <c r="B71" s="10">
        <f>IF($A71="","",IFERROR(INDEX('MPS Plan'!$A$9:$A$108,MATCH($A71,'MPS Plan'!$U$9:$U$108,0)),""))</f>
        <v/>
      </c>
      <c r="C71" s="9">
        <f>IF($A71="","",IFERROR(INDEX('MPS Plan'!$E$9:$E$108,MATCH($A71,'MPS Plan'!$U$9:$U$108,0)),""))</f>
        <v/>
      </c>
      <c r="D71" s="10">
        <f>IF($A71="","",IFERROR(INDEX('MPS Plan'!$B$9:$B$108,MATCH($A71,'MPS Plan'!$U$9:$U$108,0)),""))</f>
        <v/>
      </c>
      <c r="E71" s="10">
        <f>IF($A71="","",IFERROR(INDEX('MPS Plan'!$C$9:$C$108,MATCH($A71,'MPS Plan'!$U$9:$U$108,0)),""))</f>
        <v/>
      </c>
      <c r="F71" s="10">
        <f>IF($A71="","",IFERROR(INDEX('MPS Plan'!$D$9:$D$108,MATCH($A71,'MPS Plan'!$U$9:$U$108,0)),""))</f>
        <v/>
      </c>
      <c r="G71" s="9">
        <f>IF($A71="","",IFERROR(INDEX('MPS Plan'!$F$9:$F$108,MATCH($A71,'MPS Plan'!$U$9:$U$108,0)),""))</f>
        <v/>
      </c>
      <c r="H71" s="10">
        <f>IF($A71="","",IFERROR(INDEX('MPS Plan'!$L$9:$L$108,MATCH($A71,'MPS Plan'!$U$9:$U$108,0)),""))</f>
        <v/>
      </c>
      <c r="I71" s="18">
        <f>IF($A71="","",IFERROR(INDEX('MPS Plan'!$G$9:$G$108,MATCH($A71,'MPS Plan'!$U$9:$U$108,0)),""))</f>
        <v/>
      </c>
      <c r="J71" s="18">
        <f>IF($A71="","",IFERROR(INDEX('MPS Plan'!$H$9:$H$108,MATCH($A71,'MPS Plan'!$U$9:$U$108,0)),""))</f>
        <v/>
      </c>
      <c r="K71" s="18">
        <f>IF($A71="","",IFERROR(INDEX('MPS Plan'!$I$9:$I$108,MATCH($A71,'MPS Plan'!$U$9:$U$108,0)),""))</f>
        <v/>
      </c>
      <c r="L71" s="18">
        <f>IF($A71="","",IFERROR(INDEX('MPS Plan'!$J$9:$J$108,MATCH($A71,'MPS Plan'!$U$9:$U$108,0)),""))</f>
        <v/>
      </c>
      <c r="M71" s="18">
        <f>IF($A71="","",IFERROR(INDEX('MPS Plan'!$K$9:$K$108,MATCH($A71,'MPS Plan'!$U$9:$U$108,0)),""))</f>
        <v/>
      </c>
      <c r="N71" s="18">
        <f>IF($A71="","",IFERROR(INDEX('MPS Plan'!$Q$9:$Q$108,MATCH($A71,'MPS Plan'!$U$9:$U$108,0)),""))</f>
        <v/>
      </c>
      <c r="O71" s="18">
        <f>IF($A71="","",IFERROR(INDEX('MPS Plan'!$R$9:$R$108,MATCH($A71,'MPS Plan'!$U$9:$U$108,0)),""))</f>
        <v/>
      </c>
      <c r="P71" s="10">
        <f>IF($A71="","",IFERROR(INDEX('MPS Plan'!$M$9:$M$108,MATCH($A71,'MPS Plan'!$U$9:$U$108,0)),""))</f>
        <v/>
      </c>
      <c r="Q71" s="10">
        <f>IF($A71="","",IFERROR(INDEX('MPS Plan'!$N$9:$N$108,MATCH($A71,'MPS Plan'!$U$9:$U$108,0)),""))</f>
        <v/>
      </c>
      <c r="R71" s="10">
        <f>IF($A71="","",IFERROR(INDEX('MPS Plan'!$O$9:$O$108,MATCH($A71,'MPS Plan'!$U$9:$U$108,0)),""))</f>
        <v/>
      </c>
      <c r="S71" s="10">
        <f>IF($A71="","",IFERROR(INDEX('MPS Plan'!$P$9:$P$108,MATCH($A71,'MPS Plan'!$U$9:$U$108,0)),""))</f>
        <v/>
      </c>
      <c r="T71" s="10">
        <f>IF($A71="","",IFERROR(IF(INDEX('MPS Plan'!$S$9:$S$108,MATCH($A71,'MPS Plan'!$U$9:$U$108,0))="Open",INDEX('MPS Plan'!$T$9:$T$108,MATCH($A71,'MPS Plan'!$U$9:$U$108,0)),"No open rescheduling exception identified"),""))</f>
        <v/>
      </c>
      <c r="V71" s="13">
        <f>IFERROR(AGGREGATE(15,6,ROW('MPS Plan'!$A$9:$A$108)/('MPS Plan'!$S$9:$S$108="Open"),ROWS($V$9:V71)),"")</f>
        <v/>
      </c>
      <c r="W71" s="10">
        <f>IF($V71="","",$V71)</f>
        <v/>
      </c>
      <c r="X71" s="9">
        <f>IF($V71="","",IFERROR(INDEX('MPS Plan'!$E$9:$E$108,$V71-8),""))</f>
        <v/>
      </c>
      <c r="Y71" s="10">
        <f>IF($V71="","",IFERROR(INDEX('MPS Plan'!$B$9:$B$108,$V71-8),""))</f>
        <v/>
      </c>
      <c r="Z71" s="10">
        <f>IF($V71="","",IFERROR(INDEX('MPS Plan'!$C$9:$C$108,$V71-8),""))</f>
        <v/>
      </c>
      <c r="AA71" s="10">
        <f>IF($V71="","",IFERROR(INDEX('MPS Plan'!$D$9:$D$108,$V71-8),""))</f>
        <v/>
      </c>
      <c r="AB71" s="9">
        <f>IF($V71="","",IFERROR(INDEX('MPS Plan'!$F$9:$F$108,$V71-8),""))</f>
        <v/>
      </c>
      <c r="AC71" s="10">
        <f>IF($V71="","",IFERROR(INDEX('MPS Plan'!$T$9:$T$108,$V71-8),""))</f>
        <v/>
      </c>
      <c r="AD71" s="10">
        <f>IF($V71="","",IFERROR(INDEX('MPS Plan'!$M$9:$M$108,$V71-8),""))</f>
        <v/>
      </c>
      <c r="AE71" s="10">
        <f>IF($V71="","",IFERROR(INDEX('MPS Plan'!$N$9:$N$108,$V71-8),""))</f>
        <v/>
      </c>
      <c r="AF71" s="10">
        <f>IF($V71="","",IFERROR(INDEX('MPS Plan'!$L$9:$L$108,$V71-8),""))</f>
        <v/>
      </c>
    </row>
    <row r="72" ht="25" customHeight="1">
      <c r="A72" s="13">
        <f>IFERROR(SMALL('MPS Plan'!$U$9:$U$108,ROWS($A$9:A72)),"")</f>
        <v/>
      </c>
      <c r="B72" s="10">
        <f>IF($A72="","",IFERROR(INDEX('MPS Plan'!$A$9:$A$108,MATCH($A72,'MPS Plan'!$U$9:$U$108,0)),""))</f>
        <v/>
      </c>
      <c r="C72" s="9">
        <f>IF($A72="","",IFERROR(INDEX('MPS Plan'!$E$9:$E$108,MATCH($A72,'MPS Plan'!$U$9:$U$108,0)),""))</f>
        <v/>
      </c>
      <c r="D72" s="10">
        <f>IF($A72="","",IFERROR(INDEX('MPS Plan'!$B$9:$B$108,MATCH($A72,'MPS Plan'!$U$9:$U$108,0)),""))</f>
        <v/>
      </c>
      <c r="E72" s="10">
        <f>IF($A72="","",IFERROR(INDEX('MPS Plan'!$C$9:$C$108,MATCH($A72,'MPS Plan'!$U$9:$U$108,0)),""))</f>
        <v/>
      </c>
      <c r="F72" s="10">
        <f>IF($A72="","",IFERROR(INDEX('MPS Plan'!$D$9:$D$108,MATCH($A72,'MPS Plan'!$U$9:$U$108,0)),""))</f>
        <v/>
      </c>
      <c r="G72" s="9">
        <f>IF($A72="","",IFERROR(INDEX('MPS Plan'!$F$9:$F$108,MATCH($A72,'MPS Plan'!$U$9:$U$108,0)),""))</f>
        <v/>
      </c>
      <c r="H72" s="10">
        <f>IF($A72="","",IFERROR(INDEX('MPS Plan'!$L$9:$L$108,MATCH($A72,'MPS Plan'!$U$9:$U$108,0)),""))</f>
        <v/>
      </c>
      <c r="I72" s="18">
        <f>IF($A72="","",IFERROR(INDEX('MPS Plan'!$G$9:$G$108,MATCH($A72,'MPS Plan'!$U$9:$U$108,0)),""))</f>
        <v/>
      </c>
      <c r="J72" s="18">
        <f>IF($A72="","",IFERROR(INDEX('MPS Plan'!$H$9:$H$108,MATCH($A72,'MPS Plan'!$U$9:$U$108,0)),""))</f>
        <v/>
      </c>
      <c r="K72" s="18">
        <f>IF($A72="","",IFERROR(INDEX('MPS Plan'!$I$9:$I$108,MATCH($A72,'MPS Plan'!$U$9:$U$108,0)),""))</f>
        <v/>
      </c>
      <c r="L72" s="18">
        <f>IF($A72="","",IFERROR(INDEX('MPS Plan'!$J$9:$J$108,MATCH($A72,'MPS Plan'!$U$9:$U$108,0)),""))</f>
        <v/>
      </c>
      <c r="M72" s="18">
        <f>IF($A72="","",IFERROR(INDEX('MPS Plan'!$K$9:$K$108,MATCH($A72,'MPS Plan'!$U$9:$U$108,0)),""))</f>
        <v/>
      </c>
      <c r="N72" s="18">
        <f>IF($A72="","",IFERROR(INDEX('MPS Plan'!$Q$9:$Q$108,MATCH($A72,'MPS Plan'!$U$9:$U$108,0)),""))</f>
        <v/>
      </c>
      <c r="O72" s="18">
        <f>IF($A72="","",IFERROR(INDEX('MPS Plan'!$R$9:$R$108,MATCH($A72,'MPS Plan'!$U$9:$U$108,0)),""))</f>
        <v/>
      </c>
      <c r="P72" s="10">
        <f>IF($A72="","",IFERROR(INDEX('MPS Plan'!$M$9:$M$108,MATCH($A72,'MPS Plan'!$U$9:$U$108,0)),""))</f>
        <v/>
      </c>
      <c r="Q72" s="10">
        <f>IF($A72="","",IFERROR(INDEX('MPS Plan'!$N$9:$N$108,MATCH($A72,'MPS Plan'!$U$9:$U$108,0)),""))</f>
        <v/>
      </c>
      <c r="R72" s="10">
        <f>IF($A72="","",IFERROR(INDEX('MPS Plan'!$O$9:$O$108,MATCH($A72,'MPS Plan'!$U$9:$U$108,0)),""))</f>
        <v/>
      </c>
      <c r="S72" s="10">
        <f>IF($A72="","",IFERROR(INDEX('MPS Plan'!$P$9:$P$108,MATCH($A72,'MPS Plan'!$U$9:$U$108,0)),""))</f>
        <v/>
      </c>
      <c r="T72" s="10">
        <f>IF($A72="","",IFERROR(IF(INDEX('MPS Plan'!$S$9:$S$108,MATCH($A72,'MPS Plan'!$U$9:$U$108,0))="Open",INDEX('MPS Plan'!$T$9:$T$108,MATCH($A72,'MPS Plan'!$U$9:$U$108,0)),"No open rescheduling exception identified"),""))</f>
        <v/>
      </c>
      <c r="V72" s="13">
        <f>IFERROR(AGGREGATE(15,6,ROW('MPS Plan'!$A$9:$A$108)/('MPS Plan'!$S$9:$S$108="Open"),ROWS($V$9:V72)),"")</f>
        <v/>
      </c>
      <c r="W72" s="10">
        <f>IF($V72="","",$V72)</f>
        <v/>
      </c>
      <c r="X72" s="9">
        <f>IF($V72="","",IFERROR(INDEX('MPS Plan'!$E$9:$E$108,$V72-8),""))</f>
        <v/>
      </c>
      <c r="Y72" s="10">
        <f>IF($V72="","",IFERROR(INDEX('MPS Plan'!$B$9:$B$108,$V72-8),""))</f>
        <v/>
      </c>
      <c r="Z72" s="10">
        <f>IF($V72="","",IFERROR(INDEX('MPS Plan'!$C$9:$C$108,$V72-8),""))</f>
        <v/>
      </c>
      <c r="AA72" s="10">
        <f>IF($V72="","",IFERROR(INDEX('MPS Plan'!$D$9:$D$108,$V72-8),""))</f>
        <v/>
      </c>
      <c r="AB72" s="9">
        <f>IF($V72="","",IFERROR(INDEX('MPS Plan'!$F$9:$F$108,$V72-8),""))</f>
        <v/>
      </c>
      <c r="AC72" s="10">
        <f>IF($V72="","",IFERROR(INDEX('MPS Plan'!$T$9:$T$108,$V72-8),""))</f>
        <v/>
      </c>
      <c r="AD72" s="10">
        <f>IF($V72="","",IFERROR(INDEX('MPS Plan'!$M$9:$M$108,$V72-8),""))</f>
        <v/>
      </c>
      <c r="AE72" s="10">
        <f>IF($V72="","",IFERROR(INDEX('MPS Plan'!$N$9:$N$108,$V72-8),""))</f>
        <v/>
      </c>
      <c r="AF72" s="10">
        <f>IF($V72="","",IFERROR(INDEX('MPS Plan'!$L$9:$L$108,$V72-8),""))</f>
        <v/>
      </c>
    </row>
    <row r="73" ht="25" customHeight="1">
      <c r="A73" s="13">
        <f>IFERROR(SMALL('MPS Plan'!$U$9:$U$108,ROWS($A$9:A73)),"")</f>
        <v/>
      </c>
      <c r="B73" s="10">
        <f>IF($A73="","",IFERROR(INDEX('MPS Plan'!$A$9:$A$108,MATCH($A73,'MPS Plan'!$U$9:$U$108,0)),""))</f>
        <v/>
      </c>
      <c r="C73" s="9">
        <f>IF($A73="","",IFERROR(INDEX('MPS Plan'!$E$9:$E$108,MATCH($A73,'MPS Plan'!$U$9:$U$108,0)),""))</f>
        <v/>
      </c>
      <c r="D73" s="10">
        <f>IF($A73="","",IFERROR(INDEX('MPS Plan'!$B$9:$B$108,MATCH($A73,'MPS Plan'!$U$9:$U$108,0)),""))</f>
        <v/>
      </c>
      <c r="E73" s="10">
        <f>IF($A73="","",IFERROR(INDEX('MPS Plan'!$C$9:$C$108,MATCH($A73,'MPS Plan'!$U$9:$U$108,0)),""))</f>
        <v/>
      </c>
      <c r="F73" s="10">
        <f>IF($A73="","",IFERROR(INDEX('MPS Plan'!$D$9:$D$108,MATCH($A73,'MPS Plan'!$U$9:$U$108,0)),""))</f>
        <v/>
      </c>
      <c r="G73" s="9">
        <f>IF($A73="","",IFERROR(INDEX('MPS Plan'!$F$9:$F$108,MATCH($A73,'MPS Plan'!$U$9:$U$108,0)),""))</f>
        <v/>
      </c>
      <c r="H73" s="10">
        <f>IF($A73="","",IFERROR(INDEX('MPS Plan'!$L$9:$L$108,MATCH($A73,'MPS Plan'!$U$9:$U$108,0)),""))</f>
        <v/>
      </c>
      <c r="I73" s="18">
        <f>IF($A73="","",IFERROR(INDEX('MPS Plan'!$G$9:$G$108,MATCH($A73,'MPS Plan'!$U$9:$U$108,0)),""))</f>
        <v/>
      </c>
      <c r="J73" s="18">
        <f>IF($A73="","",IFERROR(INDEX('MPS Plan'!$H$9:$H$108,MATCH($A73,'MPS Plan'!$U$9:$U$108,0)),""))</f>
        <v/>
      </c>
      <c r="K73" s="18">
        <f>IF($A73="","",IFERROR(INDEX('MPS Plan'!$I$9:$I$108,MATCH($A73,'MPS Plan'!$U$9:$U$108,0)),""))</f>
        <v/>
      </c>
      <c r="L73" s="18">
        <f>IF($A73="","",IFERROR(INDEX('MPS Plan'!$J$9:$J$108,MATCH($A73,'MPS Plan'!$U$9:$U$108,0)),""))</f>
        <v/>
      </c>
      <c r="M73" s="18">
        <f>IF($A73="","",IFERROR(INDEX('MPS Plan'!$K$9:$K$108,MATCH($A73,'MPS Plan'!$U$9:$U$108,0)),""))</f>
        <v/>
      </c>
      <c r="N73" s="18">
        <f>IF($A73="","",IFERROR(INDEX('MPS Plan'!$Q$9:$Q$108,MATCH($A73,'MPS Plan'!$U$9:$U$108,0)),""))</f>
        <v/>
      </c>
      <c r="O73" s="18">
        <f>IF($A73="","",IFERROR(INDEX('MPS Plan'!$R$9:$R$108,MATCH($A73,'MPS Plan'!$U$9:$U$108,0)),""))</f>
        <v/>
      </c>
      <c r="P73" s="10">
        <f>IF($A73="","",IFERROR(INDEX('MPS Plan'!$M$9:$M$108,MATCH($A73,'MPS Plan'!$U$9:$U$108,0)),""))</f>
        <v/>
      </c>
      <c r="Q73" s="10">
        <f>IF($A73="","",IFERROR(INDEX('MPS Plan'!$N$9:$N$108,MATCH($A73,'MPS Plan'!$U$9:$U$108,0)),""))</f>
        <v/>
      </c>
      <c r="R73" s="10">
        <f>IF($A73="","",IFERROR(INDEX('MPS Plan'!$O$9:$O$108,MATCH($A73,'MPS Plan'!$U$9:$U$108,0)),""))</f>
        <v/>
      </c>
      <c r="S73" s="10">
        <f>IF($A73="","",IFERROR(INDEX('MPS Plan'!$P$9:$P$108,MATCH($A73,'MPS Plan'!$U$9:$U$108,0)),""))</f>
        <v/>
      </c>
      <c r="T73" s="10">
        <f>IF($A73="","",IFERROR(IF(INDEX('MPS Plan'!$S$9:$S$108,MATCH($A73,'MPS Plan'!$U$9:$U$108,0))="Open",INDEX('MPS Plan'!$T$9:$T$108,MATCH($A73,'MPS Plan'!$U$9:$U$108,0)),"No open rescheduling exception identified"),""))</f>
        <v/>
      </c>
      <c r="V73" s="13">
        <f>IFERROR(AGGREGATE(15,6,ROW('MPS Plan'!$A$9:$A$108)/('MPS Plan'!$S$9:$S$108="Open"),ROWS($V$9:V73)),"")</f>
        <v/>
      </c>
      <c r="W73" s="10">
        <f>IF($V73="","",$V73)</f>
        <v/>
      </c>
      <c r="X73" s="9">
        <f>IF($V73="","",IFERROR(INDEX('MPS Plan'!$E$9:$E$108,$V73-8),""))</f>
        <v/>
      </c>
      <c r="Y73" s="10">
        <f>IF($V73="","",IFERROR(INDEX('MPS Plan'!$B$9:$B$108,$V73-8),""))</f>
        <v/>
      </c>
      <c r="Z73" s="10">
        <f>IF($V73="","",IFERROR(INDEX('MPS Plan'!$C$9:$C$108,$V73-8),""))</f>
        <v/>
      </c>
      <c r="AA73" s="10">
        <f>IF($V73="","",IFERROR(INDEX('MPS Plan'!$D$9:$D$108,$V73-8),""))</f>
        <v/>
      </c>
      <c r="AB73" s="9">
        <f>IF($V73="","",IFERROR(INDEX('MPS Plan'!$F$9:$F$108,$V73-8),""))</f>
        <v/>
      </c>
      <c r="AC73" s="10">
        <f>IF($V73="","",IFERROR(INDEX('MPS Plan'!$T$9:$T$108,$V73-8),""))</f>
        <v/>
      </c>
      <c r="AD73" s="10">
        <f>IF($V73="","",IFERROR(INDEX('MPS Plan'!$M$9:$M$108,$V73-8),""))</f>
        <v/>
      </c>
      <c r="AE73" s="10">
        <f>IF($V73="","",IFERROR(INDEX('MPS Plan'!$N$9:$N$108,$V73-8),""))</f>
        <v/>
      </c>
      <c r="AF73" s="10">
        <f>IF($V73="","",IFERROR(INDEX('MPS Plan'!$L$9:$L$108,$V73-8),""))</f>
        <v/>
      </c>
    </row>
    <row r="74" ht="25" customHeight="1">
      <c r="A74" s="13">
        <f>IFERROR(SMALL('MPS Plan'!$U$9:$U$108,ROWS($A$9:A74)),"")</f>
        <v/>
      </c>
      <c r="B74" s="10">
        <f>IF($A74="","",IFERROR(INDEX('MPS Plan'!$A$9:$A$108,MATCH($A74,'MPS Plan'!$U$9:$U$108,0)),""))</f>
        <v/>
      </c>
      <c r="C74" s="9">
        <f>IF($A74="","",IFERROR(INDEX('MPS Plan'!$E$9:$E$108,MATCH($A74,'MPS Plan'!$U$9:$U$108,0)),""))</f>
        <v/>
      </c>
      <c r="D74" s="10">
        <f>IF($A74="","",IFERROR(INDEX('MPS Plan'!$B$9:$B$108,MATCH($A74,'MPS Plan'!$U$9:$U$108,0)),""))</f>
        <v/>
      </c>
      <c r="E74" s="10">
        <f>IF($A74="","",IFERROR(INDEX('MPS Plan'!$C$9:$C$108,MATCH($A74,'MPS Plan'!$U$9:$U$108,0)),""))</f>
        <v/>
      </c>
      <c r="F74" s="10">
        <f>IF($A74="","",IFERROR(INDEX('MPS Plan'!$D$9:$D$108,MATCH($A74,'MPS Plan'!$U$9:$U$108,0)),""))</f>
        <v/>
      </c>
      <c r="G74" s="9">
        <f>IF($A74="","",IFERROR(INDEX('MPS Plan'!$F$9:$F$108,MATCH($A74,'MPS Plan'!$U$9:$U$108,0)),""))</f>
        <v/>
      </c>
      <c r="H74" s="10">
        <f>IF($A74="","",IFERROR(INDEX('MPS Plan'!$L$9:$L$108,MATCH($A74,'MPS Plan'!$U$9:$U$108,0)),""))</f>
        <v/>
      </c>
      <c r="I74" s="18">
        <f>IF($A74="","",IFERROR(INDEX('MPS Plan'!$G$9:$G$108,MATCH($A74,'MPS Plan'!$U$9:$U$108,0)),""))</f>
        <v/>
      </c>
      <c r="J74" s="18">
        <f>IF($A74="","",IFERROR(INDEX('MPS Plan'!$H$9:$H$108,MATCH($A74,'MPS Plan'!$U$9:$U$108,0)),""))</f>
        <v/>
      </c>
      <c r="K74" s="18">
        <f>IF($A74="","",IFERROR(INDEX('MPS Plan'!$I$9:$I$108,MATCH($A74,'MPS Plan'!$U$9:$U$108,0)),""))</f>
        <v/>
      </c>
      <c r="L74" s="18">
        <f>IF($A74="","",IFERROR(INDEX('MPS Plan'!$J$9:$J$108,MATCH($A74,'MPS Plan'!$U$9:$U$108,0)),""))</f>
        <v/>
      </c>
      <c r="M74" s="18">
        <f>IF($A74="","",IFERROR(INDEX('MPS Plan'!$K$9:$K$108,MATCH($A74,'MPS Plan'!$U$9:$U$108,0)),""))</f>
        <v/>
      </c>
      <c r="N74" s="18">
        <f>IF($A74="","",IFERROR(INDEX('MPS Plan'!$Q$9:$Q$108,MATCH($A74,'MPS Plan'!$U$9:$U$108,0)),""))</f>
        <v/>
      </c>
      <c r="O74" s="18">
        <f>IF($A74="","",IFERROR(INDEX('MPS Plan'!$R$9:$R$108,MATCH($A74,'MPS Plan'!$U$9:$U$108,0)),""))</f>
        <v/>
      </c>
      <c r="P74" s="10">
        <f>IF($A74="","",IFERROR(INDEX('MPS Plan'!$M$9:$M$108,MATCH($A74,'MPS Plan'!$U$9:$U$108,0)),""))</f>
        <v/>
      </c>
      <c r="Q74" s="10">
        <f>IF($A74="","",IFERROR(INDEX('MPS Plan'!$N$9:$N$108,MATCH($A74,'MPS Plan'!$U$9:$U$108,0)),""))</f>
        <v/>
      </c>
      <c r="R74" s="10">
        <f>IF($A74="","",IFERROR(INDEX('MPS Plan'!$O$9:$O$108,MATCH($A74,'MPS Plan'!$U$9:$U$108,0)),""))</f>
        <v/>
      </c>
      <c r="S74" s="10">
        <f>IF($A74="","",IFERROR(INDEX('MPS Plan'!$P$9:$P$108,MATCH($A74,'MPS Plan'!$U$9:$U$108,0)),""))</f>
        <v/>
      </c>
      <c r="T74" s="10">
        <f>IF($A74="","",IFERROR(IF(INDEX('MPS Plan'!$S$9:$S$108,MATCH($A74,'MPS Plan'!$U$9:$U$108,0))="Open",INDEX('MPS Plan'!$T$9:$T$108,MATCH($A74,'MPS Plan'!$U$9:$U$108,0)),"No open rescheduling exception identified"),""))</f>
        <v/>
      </c>
      <c r="V74" s="13">
        <f>IFERROR(AGGREGATE(15,6,ROW('MPS Plan'!$A$9:$A$108)/('MPS Plan'!$S$9:$S$108="Open"),ROWS($V$9:V74)),"")</f>
        <v/>
      </c>
      <c r="W74" s="10">
        <f>IF($V74="","",$V74)</f>
        <v/>
      </c>
      <c r="X74" s="9">
        <f>IF($V74="","",IFERROR(INDEX('MPS Plan'!$E$9:$E$108,$V74-8),""))</f>
        <v/>
      </c>
      <c r="Y74" s="10">
        <f>IF($V74="","",IFERROR(INDEX('MPS Plan'!$B$9:$B$108,$V74-8),""))</f>
        <v/>
      </c>
      <c r="Z74" s="10">
        <f>IF($V74="","",IFERROR(INDEX('MPS Plan'!$C$9:$C$108,$V74-8),""))</f>
        <v/>
      </c>
      <c r="AA74" s="10">
        <f>IF($V74="","",IFERROR(INDEX('MPS Plan'!$D$9:$D$108,$V74-8),""))</f>
        <v/>
      </c>
      <c r="AB74" s="9">
        <f>IF($V74="","",IFERROR(INDEX('MPS Plan'!$F$9:$F$108,$V74-8),""))</f>
        <v/>
      </c>
      <c r="AC74" s="10">
        <f>IF($V74="","",IFERROR(INDEX('MPS Plan'!$T$9:$T$108,$V74-8),""))</f>
        <v/>
      </c>
      <c r="AD74" s="10">
        <f>IF($V74="","",IFERROR(INDEX('MPS Plan'!$M$9:$M$108,$V74-8),""))</f>
        <v/>
      </c>
      <c r="AE74" s="10">
        <f>IF($V74="","",IFERROR(INDEX('MPS Plan'!$N$9:$N$108,$V74-8),""))</f>
        <v/>
      </c>
      <c r="AF74" s="10">
        <f>IF($V74="","",IFERROR(INDEX('MPS Plan'!$L$9:$L$108,$V74-8),""))</f>
        <v/>
      </c>
    </row>
    <row r="75" ht="25" customHeight="1">
      <c r="A75" s="13">
        <f>IFERROR(SMALL('MPS Plan'!$U$9:$U$108,ROWS($A$9:A75)),"")</f>
        <v/>
      </c>
      <c r="B75" s="10">
        <f>IF($A75="","",IFERROR(INDEX('MPS Plan'!$A$9:$A$108,MATCH($A75,'MPS Plan'!$U$9:$U$108,0)),""))</f>
        <v/>
      </c>
      <c r="C75" s="9">
        <f>IF($A75="","",IFERROR(INDEX('MPS Plan'!$E$9:$E$108,MATCH($A75,'MPS Plan'!$U$9:$U$108,0)),""))</f>
        <v/>
      </c>
      <c r="D75" s="10">
        <f>IF($A75="","",IFERROR(INDEX('MPS Plan'!$B$9:$B$108,MATCH($A75,'MPS Plan'!$U$9:$U$108,0)),""))</f>
        <v/>
      </c>
      <c r="E75" s="10">
        <f>IF($A75="","",IFERROR(INDEX('MPS Plan'!$C$9:$C$108,MATCH($A75,'MPS Plan'!$U$9:$U$108,0)),""))</f>
        <v/>
      </c>
      <c r="F75" s="10">
        <f>IF($A75="","",IFERROR(INDEX('MPS Plan'!$D$9:$D$108,MATCH($A75,'MPS Plan'!$U$9:$U$108,0)),""))</f>
        <v/>
      </c>
      <c r="G75" s="9">
        <f>IF($A75="","",IFERROR(INDEX('MPS Plan'!$F$9:$F$108,MATCH($A75,'MPS Plan'!$U$9:$U$108,0)),""))</f>
        <v/>
      </c>
      <c r="H75" s="10">
        <f>IF($A75="","",IFERROR(INDEX('MPS Plan'!$L$9:$L$108,MATCH($A75,'MPS Plan'!$U$9:$U$108,0)),""))</f>
        <v/>
      </c>
      <c r="I75" s="18">
        <f>IF($A75="","",IFERROR(INDEX('MPS Plan'!$G$9:$G$108,MATCH($A75,'MPS Plan'!$U$9:$U$108,0)),""))</f>
        <v/>
      </c>
      <c r="J75" s="18">
        <f>IF($A75="","",IFERROR(INDEX('MPS Plan'!$H$9:$H$108,MATCH($A75,'MPS Plan'!$U$9:$U$108,0)),""))</f>
        <v/>
      </c>
      <c r="K75" s="18">
        <f>IF($A75="","",IFERROR(INDEX('MPS Plan'!$I$9:$I$108,MATCH($A75,'MPS Plan'!$U$9:$U$108,0)),""))</f>
        <v/>
      </c>
      <c r="L75" s="18">
        <f>IF($A75="","",IFERROR(INDEX('MPS Plan'!$J$9:$J$108,MATCH($A75,'MPS Plan'!$U$9:$U$108,0)),""))</f>
        <v/>
      </c>
      <c r="M75" s="18">
        <f>IF($A75="","",IFERROR(INDEX('MPS Plan'!$K$9:$K$108,MATCH($A75,'MPS Plan'!$U$9:$U$108,0)),""))</f>
        <v/>
      </c>
      <c r="N75" s="18">
        <f>IF($A75="","",IFERROR(INDEX('MPS Plan'!$Q$9:$Q$108,MATCH($A75,'MPS Plan'!$U$9:$U$108,0)),""))</f>
        <v/>
      </c>
      <c r="O75" s="18">
        <f>IF($A75="","",IFERROR(INDEX('MPS Plan'!$R$9:$R$108,MATCH($A75,'MPS Plan'!$U$9:$U$108,0)),""))</f>
        <v/>
      </c>
      <c r="P75" s="10">
        <f>IF($A75="","",IFERROR(INDEX('MPS Plan'!$M$9:$M$108,MATCH($A75,'MPS Plan'!$U$9:$U$108,0)),""))</f>
        <v/>
      </c>
      <c r="Q75" s="10">
        <f>IF($A75="","",IFERROR(INDEX('MPS Plan'!$N$9:$N$108,MATCH($A75,'MPS Plan'!$U$9:$U$108,0)),""))</f>
        <v/>
      </c>
      <c r="R75" s="10">
        <f>IF($A75="","",IFERROR(INDEX('MPS Plan'!$O$9:$O$108,MATCH($A75,'MPS Plan'!$U$9:$U$108,0)),""))</f>
        <v/>
      </c>
      <c r="S75" s="10">
        <f>IF($A75="","",IFERROR(INDEX('MPS Plan'!$P$9:$P$108,MATCH($A75,'MPS Plan'!$U$9:$U$108,0)),""))</f>
        <v/>
      </c>
      <c r="T75" s="10">
        <f>IF($A75="","",IFERROR(IF(INDEX('MPS Plan'!$S$9:$S$108,MATCH($A75,'MPS Plan'!$U$9:$U$108,0))="Open",INDEX('MPS Plan'!$T$9:$T$108,MATCH($A75,'MPS Plan'!$U$9:$U$108,0)),"No open rescheduling exception identified"),""))</f>
        <v/>
      </c>
      <c r="V75" s="13">
        <f>IFERROR(AGGREGATE(15,6,ROW('MPS Plan'!$A$9:$A$108)/('MPS Plan'!$S$9:$S$108="Open"),ROWS($V$9:V75)),"")</f>
        <v/>
      </c>
      <c r="W75" s="10">
        <f>IF($V75="","",$V75)</f>
        <v/>
      </c>
      <c r="X75" s="9">
        <f>IF($V75="","",IFERROR(INDEX('MPS Plan'!$E$9:$E$108,$V75-8),""))</f>
        <v/>
      </c>
      <c r="Y75" s="10">
        <f>IF($V75="","",IFERROR(INDEX('MPS Plan'!$B$9:$B$108,$V75-8),""))</f>
        <v/>
      </c>
      <c r="Z75" s="10">
        <f>IF($V75="","",IFERROR(INDEX('MPS Plan'!$C$9:$C$108,$V75-8),""))</f>
        <v/>
      </c>
      <c r="AA75" s="10">
        <f>IF($V75="","",IFERROR(INDEX('MPS Plan'!$D$9:$D$108,$V75-8),""))</f>
        <v/>
      </c>
      <c r="AB75" s="9">
        <f>IF($V75="","",IFERROR(INDEX('MPS Plan'!$F$9:$F$108,$V75-8),""))</f>
        <v/>
      </c>
      <c r="AC75" s="10">
        <f>IF($V75="","",IFERROR(INDEX('MPS Plan'!$T$9:$T$108,$V75-8),""))</f>
        <v/>
      </c>
      <c r="AD75" s="10">
        <f>IF($V75="","",IFERROR(INDEX('MPS Plan'!$M$9:$M$108,$V75-8),""))</f>
        <v/>
      </c>
      <c r="AE75" s="10">
        <f>IF($V75="","",IFERROR(INDEX('MPS Plan'!$N$9:$N$108,$V75-8),""))</f>
        <v/>
      </c>
      <c r="AF75" s="10">
        <f>IF($V75="","",IFERROR(INDEX('MPS Plan'!$L$9:$L$108,$V75-8),""))</f>
        <v/>
      </c>
    </row>
    <row r="76" ht="25" customHeight="1">
      <c r="A76" s="13">
        <f>IFERROR(SMALL('MPS Plan'!$U$9:$U$108,ROWS($A$9:A76)),"")</f>
        <v/>
      </c>
      <c r="B76" s="10">
        <f>IF($A76="","",IFERROR(INDEX('MPS Plan'!$A$9:$A$108,MATCH($A76,'MPS Plan'!$U$9:$U$108,0)),""))</f>
        <v/>
      </c>
      <c r="C76" s="9">
        <f>IF($A76="","",IFERROR(INDEX('MPS Plan'!$E$9:$E$108,MATCH($A76,'MPS Plan'!$U$9:$U$108,0)),""))</f>
        <v/>
      </c>
      <c r="D76" s="10">
        <f>IF($A76="","",IFERROR(INDEX('MPS Plan'!$B$9:$B$108,MATCH($A76,'MPS Plan'!$U$9:$U$108,0)),""))</f>
        <v/>
      </c>
      <c r="E76" s="10">
        <f>IF($A76="","",IFERROR(INDEX('MPS Plan'!$C$9:$C$108,MATCH($A76,'MPS Plan'!$U$9:$U$108,0)),""))</f>
        <v/>
      </c>
      <c r="F76" s="10">
        <f>IF($A76="","",IFERROR(INDEX('MPS Plan'!$D$9:$D$108,MATCH($A76,'MPS Plan'!$U$9:$U$108,0)),""))</f>
        <v/>
      </c>
      <c r="G76" s="9">
        <f>IF($A76="","",IFERROR(INDEX('MPS Plan'!$F$9:$F$108,MATCH($A76,'MPS Plan'!$U$9:$U$108,0)),""))</f>
        <v/>
      </c>
      <c r="H76" s="10">
        <f>IF($A76="","",IFERROR(INDEX('MPS Plan'!$L$9:$L$108,MATCH($A76,'MPS Plan'!$U$9:$U$108,0)),""))</f>
        <v/>
      </c>
      <c r="I76" s="18">
        <f>IF($A76="","",IFERROR(INDEX('MPS Plan'!$G$9:$G$108,MATCH($A76,'MPS Plan'!$U$9:$U$108,0)),""))</f>
        <v/>
      </c>
      <c r="J76" s="18">
        <f>IF($A76="","",IFERROR(INDEX('MPS Plan'!$H$9:$H$108,MATCH($A76,'MPS Plan'!$U$9:$U$108,0)),""))</f>
        <v/>
      </c>
      <c r="K76" s="18">
        <f>IF($A76="","",IFERROR(INDEX('MPS Plan'!$I$9:$I$108,MATCH($A76,'MPS Plan'!$U$9:$U$108,0)),""))</f>
        <v/>
      </c>
      <c r="L76" s="18">
        <f>IF($A76="","",IFERROR(INDEX('MPS Plan'!$J$9:$J$108,MATCH($A76,'MPS Plan'!$U$9:$U$108,0)),""))</f>
        <v/>
      </c>
      <c r="M76" s="18">
        <f>IF($A76="","",IFERROR(INDEX('MPS Plan'!$K$9:$K$108,MATCH($A76,'MPS Plan'!$U$9:$U$108,0)),""))</f>
        <v/>
      </c>
      <c r="N76" s="18">
        <f>IF($A76="","",IFERROR(INDEX('MPS Plan'!$Q$9:$Q$108,MATCH($A76,'MPS Plan'!$U$9:$U$108,0)),""))</f>
        <v/>
      </c>
      <c r="O76" s="18">
        <f>IF($A76="","",IFERROR(INDEX('MPS Plan'!$R$9:$R$108,MATCH($A76,'MPS Plan'!$U$9:$U$108,0)),""))</f>
        <v/>
      </c>
      <c r="P76" s="10">
        <f>IF($A76="","",IFERROR(INDEX('MPS Plan'!$M$9:$M$108,MATCH($A76,'MPS Plan'!$U$9:$U$108,0)),""))</f>
        <v/>
      </c>
      <c r="Q76" s="10">
        <f>IF($A76="","",IFERROR(INDEX('MPS Plan'!$N$9:$N$108,MATCH($A76,'MPS Plan'!$U$9:$U$108,0)),""))</f>
        <v/>
      </c>
      <c r="R76" s="10">
        <f>IF($A76="","",IFERROR(INDEX('MPS Plan'!$O$9:$O$108,MATCH($A76,'MPS Plan'!$U$9:$U$108,0)),""))</f>
        <v/>
      </c>
      <c r="S76" s="10">
        <f>IF($A76="","",IFERROR(INDEX('MPS Plan'!$P$9:$P$108,MATCH($A76,'MPS Plan'!$U$9:$U$108,0)),""))</f>
        <v/>
      </c>
      <c r="T76" s="10">
        <f>IF($A76="","",IFERROR(IF(INDEX('MPS Plan'!$S$9:$S$108,MATCH($A76,'MPS Plan'!$U$9:$U$108,0))="Open",INDEX('MPS Plan'!$T$9:$T$108,MATCH($A76,'MPS Plan'!$U$9:$U$108,0)),"No open rescheduling exception identified"),""))</f>
        <v/>
      </c>
      <c r="V76" s="13">
        <f>IFERROR(AGGREGATE(15,6,ROW('MPS Plan'!$A$9:$A$108)/('MPS Plan'!$S$9:$S$108="Open"),ROWS($V$9:V76)),"")</f>
        <v/>
      </c>
      <c r="W76" s="10">
        <f>IF($V76="","",$V76)</f>
        <v/>
      </c>
      <c r="X76" s="9">
        <f>IF($V76="","",IFERROR(INDEX('MPS Plan'!$E$9:$E$108,$V76-8),""))</f>
        <v/>
      </c>
      <c r="Y76" s="10">
        <f>IF($V76="","",IFERROR(INDEX('MPS Plan'!$B$9:$B$108,$V76-8),""))</f>
        <v/>
      </c>
      <c r="Z76" s="10">
        <f>IF($V76="","",IFERROR(INDEX('MPS Plan'!$C$9:$C$108,$V76-8),""))</f>
        <v/>
      </c>
      <c r="AA76" s="10">
        <f>IF($V76="","",IFERROR(INDEX('MPS Plan'!$D$9:$D$108,$V76-8),""))</f>
        <v/>
      </c>
      <c r="AB76" s="9">
        <f>IF($V76="","",IFERROR(INDEX('MPS Plan'!$F$9:$F$108,$V76-8),""))</f>
        <v/>
      </c>
      <c r="AC76" s="10">
        <f>IF($V76="","",IFERROR(INDEX('MPS Plan'!$T$9:$T$108,$V76-8),""))</f>
        <v/>
      </c>
      <c r="AD76" s="10">
        <f>IF($V76="","",IFERROR(INDEX('MPS Plan'!$M$9:$M$108,$V76-8),""))</f>
        <v/>
      </c>
      <c r="AE76" s="10">
        <f>IF($V76="","",IFERROR(INDEX('MPS Plan'!$N$9:$N$108,$V76-8),""))</f>
        <v/>
      </c>
      <c r="AF76" s="10">
        <f>IF($V76="","",IFERROR(INDEX('MPS Plan'!$L$9:$L$108,$V76-8),""))</f>
        <v/>
      </c>
    </row>
    <row r="77" ht="25" customHeight="1">
      <c r="A77" s="13">
        <f>IFERROR(SMALL('MPS Plan'!$U$9:$U$108,ROWS($A$9:A77)),"")</f>
        <v/>
      </c>
      <c r="B77" s="10">
        <f>IF($A77="","",IFERROR(INDEX('MPS Plan'!$A$9:$A$108,MATCH($A77,'MPS Plan'!$U$9:$U$108,0)),""))</f>
        <v/>
      </c>
      <c r="C77" s="9">
        <f>IF($A77="","",IFERROR(INDEX('MPS Plan'!$E$9:$E$108,MATCH($A77,'MPS Plan'!$U$9:$U$108,0)),""))</f>
        <v/>
      </c>
      <c r="D77" s="10">
        <f>IF($A77="","",IFERROR(INDEX('MPS Plan'!$B$9:$B$108,MATCH($A77,'MPS Plan'!$U$9:$U$108,0)),""))</f>
        <v/>
      </c>
      <c r="E77" s="10">
        <f>IF($A77="","",IFERROR(INDEX('MPS Plan'!$C$9:$C$108,MATCH($A77,'MPS Plan'!$U$9:$U$108,0)),""))</f>
        <v/>
      </c>
      <c r="F77" s="10">
        <f>IF($A77="","",IFERROR(INDEX('MPS Plan'!$D$9:$D$108,MATCH($A77,'MPS Plan'!$U$9:$U$108,0)),""))</f>
        <v/>
      </c>
      <c r="G77" s="9">
        <f>IF($A77="","",IFERROR(INDEX('MPS Plan'!$F$9:$F$108,MATCH($A77,'MPS Plan'!$U$9:$U$108,0)),""))</f>
        <v/>
      </c>
      <c r="H77" s="10">
        <f>IF($A77="","",IFERROR(INDEX('MPS Plan'!$L$9:$L$108,MATCH($A77,'MPS Plan'!$U$9:$U$108,0)),""))</f>
        <v/>
      </c>
      <c r="I77" s="18">
        <f>IF($A77="","",IFERROR(INDEX('MPS Plan'!$G$9:$G$108,MATCH($A77,'MPS Plan'!$U$9:$U$108,0)),""))</f>
        <v/>
      </c>
      <c r="J77" s="18">
        <f>IF($A77="","",IFERROR(INDEX('MPS Plan'!$H$9:$H$108,MATCH($A77,'MPS Plan'!$U$9:$U$108,0)),""))</f>
        <v/>
      </c>
      <c r="K77" s="18">
        <f>IF($A77="","",IFERROR(INDEX('MPS Plan'!$I$9:$I$108,MATCH($A77,'MPS Plan'!$U$9:$U$108,0)),""))</f>
        <v/>
      </c>
      <c r="L77" s="18">
        <f>IF($A77="","",IFERROR(INDEX('MPS Plan'!$J$9:$J$108,MATCH($A77,'MPS Plan'!$U$9:$U$108,0)),""))</f>
        <v/>
      </c>
      <c r="M77" s="18">
        <f>IF($A77="","",IFERROR(INDEX('MPS Plan'!$K$9:$K$108,MATCH($A77,'MPS Plan'!$U$9:$U$108,0)),""))</f>
        <v/>
      </c>
      <c r="N77" s="18">
        <f>IF($A77="","",IFERROR(INDEX('MPS Plan'!$Q$9:$Q$108,MATCH($A77,'MPS Plan'!$U$9:$U$108,0)),""))</f>
        <v/>
      </c>
      <c r="O77" s="18">
        <f>IF($A77="","",IFERROR(INDEX('MPS Plan'!$R$9:$R$108,MATCH($A77,'MPS Plan'!$U$9:$U$108,0)),""))</f>
        <v/>
      </c>
      <c r="P77" s="10">
        <f>IF($A77="","",IFERROR(INDEX('MPS Plan'!$M$9:$M$108,MATCH($A77,'MPS Plan'!$U$9:$U$108,0)),""))</f>
        <v/>
      </c>
      <c r="Q77" s="10">
        <f>IF($A77="","",IFERROR(INDEX('MPS Plan'!$N$9:$N$108,MATCH($A77,'MPS Plan'!$U$9:$U$108,0)),""))</f>
        <v/>
      </c>
      <c r="R77" s="10">
        <f>IF($A77="","",IFERROR(INDEX('MPS Plan'!$O$9:$O$108,MATCH($A77,'MPS Plan'!$U$9:$U$108,0)),""))</f>
        <v/>
      </c>
      <c r="S77" s="10">
        <f>IF($A77="","",IFERROR(INDEX('MPS Plan'!$P$9:$P$108,MATCH($A77,'MPS Plan'!$U$9:$U$108,0)),""))</f>
        <v/>
      </c>
      <c r="T77" s="10">
        <f>IF($A77="","",IFERROR(IF(INDEX('MPS Plan'!$S$9:$S$108,MATCH($A77,'MPS Plan'!$U$9:$U$108,0))="Open",INDEX('MPS Plan'!$T$9:$T$108,MATCH($A77,'MPS Plan'!$U$9:$U$108,0)),"No open rescheduling exception identified"),""))</f>
        <v/>
      </c>
      <c r="V77" s="13">
        <f>IFERROR(AGGREGATE(15,6,ROW('MPS Plan'!$A$9:$A$108)/('MPS Plan'!$S$9:$S$108="Open"),ROWS($V$9:V77)),"")</f>
        <v/>
      </c>
      <c r="W77" s="10">
        <f>IF($V77="","",$V77)</f>
        <v/>
      </c>
      <c r="X77" s="9">
        <f>IF($V77="","",IFERROR(INDEX('MPS Plan'!$E$9:$E$108,$V77-8),""))</f>
        <v/>
      </c>
      <c r="Y77" s="10">
        <f>IF($V77="","",IFERROR(INDEX('MPS Plan'!$B$9:$B$108,$V77-8),""))</f>
        <v/>
      </c>
      <c r="Z77" s="10">
        <f>IF($V77="","",IFERROR(INDEX('MPS Plan'!$C$9:$C$108,$V77-8),""))</f>
        <v/>
      </c>
      <c r="AA77" s="10">
        <f>IF($V77="","",IFERROR(INDEX('MPS Plan'!$D$9:$D$108,$V77-8),""))</f>
        <v/>
      </c>
      <c r="AB77" s="9">
        <f>IF($V77="","",IFERROR(INDEX('MPS Plan'!$F$9:$F$108,$V77-8),""))</f>
        <v/>
      </c>
      <c r="AC77" s="10">
        <f>IF($V77="","",IFERROR(INDEX('MPS Plan'!$T$9:$T$108,$V77-8),""))</f>
        <v/>
      </c>
      <c r="AD77" s="10">
        <f>IF($V77="","",IFERROR(INDEX('MPS Plan'!$M$9:$M$108,$V77-8),""))</f>
        <v/>
      </c>
      <c r="AE77" s="10">
        <f>IF($V77="","",IFERROR(INDEX('MPS Plan'!$N$9:$N$108,$V77-8),""))</f>
        <v/>
      </c>
      <c r="AF77" s="10">
        <f>IF($V77="","",IFERROR(INDEX('MPS Plan'!$L$9:$L$108,$V77-8),""))</f>
        <v/>
      </c>
    </row>
    <row r="78" ht="25" customHeight="1">
      <c r="A78" s="13">
        <f>IFERROR(SMALL('MPS Plan'!$U$9:$U$108,ROWS($A$9:A78)),"")</f>
        <v/>
      </c>
      <c r="B78" s="10">
        <f>IF($A78="","",IFERROR(INDEX('MPS Plan'!$A$9:$A$108,MATCH($A78,'MPS Plan'!$U$9:$U$108,0)),""))</f>
        <v/>
      </c>
      <c r="C78" s="9">
        <f>IF($A78="","",IFERROR(INDEX('MPS Plan'!$E$9:$E$108,MATCH($A78,'MPS Plan'!$U$9:$U$108,0)),""))</f>
        <v/>
      </c>
      <c r="D78" s="10">
        <f>IF($A78="","",IFERROR(INDEX('MPS Plan'!$B$9:$B$108,MATCH($A78,'MPS Plan'!$U$9:$U$108,0)),""))</f>
        <v/>
      </c>
      <c r="E78" s="10">
        <f>IF($A78="","",IFERROR(INDEX('MPS Plan'!$C$9:$C$108,MATCH($A78,'MPS Plan'!$U$9:$U$108,0)),""))</f>
        <v/>
      </c>
      <c r="F78" s="10">
        <f>IF($A78="","",IFERROR(INDEX('MPS Plan'!$D$9:$D$108,MATCH($A78,'MPS Plan'!$U$9:$U$108,0)),""))</f>
        <v/>
      </c>
      <c r="G78" s="9">
        <f>IF($A78="","",IFERROR(INDEX('MPS Plan'!$F$9:$F$108,MATCH($A78,'MPS Plan'!$U$9:$U$108,0)),""))</f>
        <v/>
      </c>
      <c r="H78" s="10">
        <f>IF($A78="","",IFERROR(INDEX('MPS Plan'!$L$9:$L$108,MATCH($A78,'MPS Plan'!$U$9:$U$108,0)),""))</f>
        <v/>
      </c>
      <c r="I78" s="18">
        <f>IF($A78="","",IFERROR(INDEX('MPS Plan'!$G$9:$G$108,MATCH($A78,'MPS Plan'!$U$9:$U$108,0)),""))</f>
        <v/>
      </c>
      <c r="J78" s="18">
        <f>IF($A78="","",IFERROR(INDEX('MPS Plan'!$H$9:$H$108,MATCH($A78,'MPS Plan'!$U$9:$U$108,0)),""))</f>
        <v/>
      </c>
      <c r="K78" s="18">
        <f>IF($A78="","",IFERROR(INDEX('MPS Plan'!$I$9:$I$108,MATCH($A78,'MPS Plan'!$U$9:$U$108,0)),""))</f>
        <v/>
      </c>
      <c r="L78" s="18">
        <f>IF($A78="","",IFERROR(INDEX('MPS Plan'!$J$9:$J$108,MATCH($A78,'MPS Plan'!$U$9:$U$108,0)),""))</f>
        <v/>
      </c>
      <c r="M78" s="18">
        <f>IF($A78="","",IFERROR(INDEX('MPS Plan'!$K$9:$K$108,MATCH($A78,'MPS Plan'!$U$9:$U$108,0)),""))</f>
        <v/>
      </c>
      <c r="N78" s="18">
        <f>IF($A78="","",IFERROR(INDEX('MPS Plan'!$Q$9:$Q$108,MATCH($A78,'MPS Plan'!$U$9:$U$108,0)),""))</f>
        <v/>
      </c>
      <c r="O78" s="18">
        <f>IF($A78="","",IFERROR(INDEX('MPS Plan'!$R$9:$R$108,MATCH($A78,'MPS Plan'!$U$9:$U$108,0)),""))</f>
        <v/>
      </c>
      <c r="P78" s="10">
        <f>IF($A78="","",IFERROR(INDEX('MPS Plan'!$M$9:$M$108,MATCH($A78,'MPS Plan'!$U$9:$U$108,0)),""))</f>
        <v/>
      </c>
      <c r="Q78" s="10">
        <f>IF($A78="","",IFERROR(INDEX('MPS Plan'!$N$9:$N$108,MATCH($A78,'MPS Plan'!$U$9:$U$108,0)),""))</f>
        <v/>
      </c>
      <c r="R78" s="10">
        <f>IF($A78="","",IFERROR(INDEX('MPS Plan'!$O$9:$O$108,MATCH($A78,'MPS Plan'!$U$9:$U$108,0)),""))</f>
        <v/>
      </c>
      <c r="S78" s="10">
        <f>IF($A78="","",IFERROR(INDEX('MPS Plan'!$P$9:$P$108,MATCH($A78,'MPS Plan'!$U$9:$U$108,0)),""))</f>
        <v/>
      </c>
      <c r="T78" s="10">
        <f>IF($A78="","",IFERROR(IF(INDEX('MPS Plan'!$S$9:$S$108,MATCH($A78,'MPS Plan'!$U$9:$U$108,0))="Open",INDEX('MPS Plan'!$T$9:$T$108,MATCH($A78,'MPS Plan'!$U$9:$U$108,0)),"No open rescheduling exception identified"),""))</f>
        <v/>
      </c>
      <c r="V78" s="13">
        <f>IFERROR(AGGREGATE(15,6,ROW('MPS Plan'!$A$9:$A$108)/('MPS Plan'!$S$9:$S$108="Open"),ROWS($V$9:V78)),"")</f>
        <v/>
      </c>
      <c r="W78" s="10">
        <f>IF($V78="","",$V78)</f>
        <v/>
      </c>
      <c r="X78" s="9">
        <f>IF($V78="","",IFERROR(INDEX('MPS Plan'!$E$9:$E$108,$V78-8),""))</f>
        <v/>
      </c>
      <c r="Y78" s="10">
        <f>IF($V78="","",IFERROR(INDEX('MPS Plan'!$B$9:$B$108,$V78-8),""))</f>
        <v/>
      </c>
      <c r="Z78" s="10">
        <f>IF($V78="","",IFERROR(INDEX('MPS Plan'!$C$9:$C$108,$V78-8),""))</f>
        <v/>
      </c>
      <c r="AA78" s="10">
        <f>IF($V78="","",IFERROR(INDEX('MPS Plan'!$D$9:$D$108,$V78-8),""))</f>
        <v/>
      </c>
      <c r="AB78" s="9">
        <f>IF($V78="","",IFERROR(INDEX('MPS Plan'!$F$9:$F$108,$V78-8),""))</f>
        <v/>
      </c>
      <c r="AC78" s="10">
        <f>IF($V78="","",IFERROR(INDEX('MPS Plan'!$T$9:$T$108,$V78-8),""))</f>
        <v/>
      </c>
      <c r="AD78" s="10">
        <f>IF($V78="","",IFERROR(INDEX('MPS Plan'!$M$9:$M$108,$V78-8),""))</f>
        <v/>
      </c>
      <c r="AE78" s="10">
        <f>IF($V78="","",IFERROR(INDEX('MPS Plan'!$N$9:$N$108,$V78-8),""))</f>
        <v/>
      </c>
      <c r="AF78" s="10">
        <f>IF($V78="","",IFERROR(INDEX('MPS Plan'!$L$9:$L$108,$V78-8),""))</f>
        <v/>
      </c>
    </row>
    <row r="79" ht="25" customHeight="1">
      <c r="A79" s="13">
        <f>IFERROR(SMALL('MPS Plan'!$U$9:$U$108,ROWS($A$9:A79)),"")</f>
        <v/>
      </c>
      <c r="B79" s="10">
        <f>IF($A79="","",IFERROR(INDEX('MPS Plan'!$A$9:$A$108,MATCH($A79,'MPS Plan'!$U$9:$U$108,0)),""))</f>
        <v/>
      </c>
      <c r="C79" s="9">
        <f>IF($A79="","",IFERROR(INDEX('MPS Plan'!$E$9:$E$108,MATCH($A79,'MPS Plan'!$U$9:$U$108,0)),""))</f>
        <v/>
      </c>
      <c r="D79" s="10">
        <f>IF($A79="","",IFERROR(INDEX('MPS Plan'!$B$9:$B$108,MATCH($A79,'MPS Plan'!$U$9:$U$108,0)),""))</f>
        <v/>
      </c>
      <c r="E79" s="10">
        <f>IF($A79="","",IFERROR(INDEX('MPS Plan'!$C$9:$C$108,MATCH($A79,'MPS Plan'!$U$9:$U$108,0)),""))</f>
        <v/>
      </c>
      <c r="F79" s="10">
        <f>IF($A79="","",IFERROR(INDEX('MPS Plan'!$D$9:$D$108,MATCH($A79,'MPS Plan'!$U$9:$U$108,0)),""))</f>
        <v/>
      </c>
      <c r="G79" s="9">
        <f>IF($A79="","",IFERROR(INDEX('MPS Plan'!$F$9:$F$108,MATCH($A79,'MPS Plan'!$U$9:$U$108,0)),""))</f>
        <v/>
      </c>
      <c r="H79" s="10">
        <f>IF($A79="","",IFERROR(INDEX('MPS Plan'!$L$9:$L$108,MATCH($A79,'MPS Plan'!$U$9:$U$108,0)),""))</f>
        <v/>
      </c>
      <c r="I79" s="18">
        <f>IF($A79="","",IFERROR(INDEX('MPS Plan'!$G$9:$G$108,MATCH($A79,'MPS Plan'!$U$9:$U$108,0)),""))</f>
        <v/>
      </c>
      <c r="J79" s="18">
        <f>IF($A79="","",IFERROR(INDEX('MPS Plan'!$H$9:$H$108,MATCH($A79,'MPS Plan'!$U$9:$U$108,0)),""))</f>
        <v/>
      </c>
      <c r="K79" s="18">
        <f>IF($A79="","",IFERROR(INDEX('MPS Plan'!$I$9:$I$108,MATCH($A79,'MPS Plan'!$U$9:$U$108,0)),""))</f>
        <v/>
      </c>
      <c r="L79" s="18">
        <f>IF($A79="","",IFERROR(INDEX('MPS Plan'!$J$9:$J$108,MATCH($A79,'MPS Plan'!$U$9:$U$108,0)),""))</f>
        <v/>
      </c>
      <c r="M79" s="18">
        <f>IF($A79="","",IFERROR(INDEX('MPS Plan'!$K$9:$K$108,MATCH($A79,'MPS Plan'!$U$9:$U$108,0)),""))</f>
        <v/>
      </c>
      <c r="N79" s="18">
        <f>IF($A79="","",IFERROR(INDEX('MPS Plan'!$Q$9:$Q$108,MATCH($A79,'MPS Plan'!$U$9:$U$108,0)),""))</f>
        <v/>
      </c>
      <c r="O79" s="18">
        <f>IF($A79="","",IFERROR(INDEX('MPS Plan'!$R$9:$R$108,MATCH($A79,'MPS Plan'!$U$9:$U$108,0)),""))</f>
        <v/>
      </c>
      <c r="P79" s="10">
        <f>IF($A79="","",IFERROR(INDEX('MPS Plan'!$M$9:$M$108,MATCH($A79,'MPS Plan'!$U$9:$U$108,0)),""))</f>
        <v/>
      </c>
      <c r="Q79" s="10">
        <f>IF($A79="","",IFERROR(INDEX('MPS Plan'!$N$9:$N$108,MATCH($A79,'MPS Plan'!$U$9:$U$108,0)),""))</f>
        <v/>
      </c>
      <c r="R79" s="10">
        <f>IF($A79="","",IFERROR(INDEX('MPS Plan'!$O$9:$O$108,MATCH($A79,'MPS Plan'!$U$9:$U$108,0)),""))</f>
        <v/>
      </c>
      <c r="S79" s="10">
        <f>IF($A79="","",IFERROR(INDEX('MPS Plan'!$P$9:$P$108,MATCH($A79,'MPS Plan'!$U$9:$U$108,0)),""))</f>
        <v/>
      </c>
      <c r="T79" s="10">
        <f>IF($A79="","",IFERROR(IF(INDEX('MPS Plan'!$S$9:$S$108,MATCH($A79,'MPS Plan'!$U$9:$U$108,0))="Open",INDEX('MPS Plan'!$T$9:$T$108,MATCH($A79,'MPS Plan'!$U$9:$U$108,0)),"No open rescheduling exception identified"),""))</f>
        <v/>
      </c>
      <c r="V79" s="13">
        <f>IFERROR(AGGREGATE(15,6,ROW('MPS Plan'!$A$9:$A$108)/('MPS Plan'!$S$9:$S$108="Open"),ROWS($V$9:V79)),"")</f>
        <v/>
      </c>
      <c r="W79" s="10">
        <f>IF($V79="","",$V79)</f>
        <v/>
      </c>
      <c r="X79" s="9">
        <f>IF($V79="","",IFERROR(INDEX('MPS Plan'!$E$9:$E$108,$V79-8),""))</f>
        <v/>
      </c>
      <c r="Y79" s="10">
        <f>IF($V79="","",IFERROR(INDEX('MPS Plan'!$B$9:$B$108,$V79-8),""))</f>
        <v/>
      </c>
      <c r="Z79" s="10">
        <f>IF($V79="","",IFERROR(INDEX('MPS Plan'!$C$9:$C$108,$V79-8),""))</f>
        <v/>
      </c>
      <c r="AA79" s="10">
        <f>IF($V79="","",IFERROR(INDEX('MPS Plan'!$D$9:$D$108,$V79-8),""))</f>
        <v/>
      </c>
      <c r="AB79" s="9">
        <f>IF($V79="","",IFERROR(INDEX('MPS Plan'!$F$9:$F$108,$V79-8),""))</f>
        <v/>
      </c>
      <c r="AC79" s="10">
        <f>IF($V79="","",IFERROR(INDEX('MPS Plan'!$T$9:$T$108,$V79-8),""))</f>
        <v/>
      </c>
      <c r="AD79" s="10">
        <f>IF($V79="","",IFERROR(INDEX('MPS Plan'!$M$9:$M$108,$V79-8),""))</f>
        <v/>
      </c>
      <c r="AE79" s="10">
        <f>IF($V79="","",IFERROR(INDEX('MPS Plan'!$N$9:$N$108,$V79-8),""))</f>
        <v/>
      </c>
      <c r="AF79" s="10">
        <f>IF($V79="","",IFERROR(INDEX('MPS Plan'!$L$9:$L$108,$V79-8),""))</f>
        <v/>
      </c>
    </row>
    <row r="80" ht="25" customHeight="1">
      <c r="A80" s="13">
        <f>IFERROR(SMALL('MPS Plan'!$U$9:$U$108,ROWS($A$9:A80)),"")</f>
        <v/>
      </c>
      <c r="B80" s="10">
        <f>IF($A80="","",IFERROR(INDEX('MPS Plan'!$A$9:$A$108,MATCH($A80,'MPS Plan'!$U$9:$U$108,0)),""))</f>
        <v/>
      </c>
      <c r="C80" s="9">
        <f>IF($A80="","",IFERROR(INDEX('MPS Plan'!$E$9:$E$108,MATCH($A80,'MPS Plan'!$U$9:$U$108,0)),""))</f>
        <v/>
      </c>
      <c r="D80" s="10">
        <f>IF($A80="","",IFERROR(INDEX('MPS Plan'!$B$9:$B$108,MATCH($A80,'MPS Plan'!$U$9:$U$108,0)),""))</f>
        <v/>
      </c>
      <c r="E80" s="10">
        <f>IF($A80="","",IFERROR(INDEX('MPS Plan'!$C$9:$C$108,MATCH($A80,'MPS Plan'!$U$9:$U$108,0)),""))</f>
        <v/>
      </c>
      <c r="F80" s="10">
        <f>IF($A80="","",IFERROR(INDEX('MPS Plan'!$D$9:$D$108,MATCH($A80,'MPS Plan'!$U$9:$U$108,0)),""))</f>
        <v/>
      </c>
      <c r="G80" s="9">
        <f>IF($A80="","",IFERROR(INDEX('MPS Plan'!$F$9:$F$108,MATCH($A80,'MPS Plan'!$U$9:$U$108,0)),""))</f>
        <v/>
      </c>
      <c r="H80" s="10">
        <f>IF($A80="","",IFERROR(INDEX('MPS Plan'!$L$9:$L$108,MATCH($A80,'MPS Plan'!$U$9:$U$108,0)),""))</f>
        <v/>
      </c>
      <c r="I80" s="18">
        <f>IF($A80="","",IFERROR(INDEX('MPS Plan'!$G$9:$G$108,MATCH($A80,'MPS Plan'!$U$9:$U$108,0)),""))</f>
        <v/>
      </c>
      <c r="J80" s="18">
        <f>IF($A80="","",IFERROR(INDEX('MPS Plan'!$H$9:$H$108,MATCH($A80,'MPS Plan'!$U$9:$U$108,0)),""))</f>
        <v/>
      </c>
      <c r="K80" s="18">
        <f>IF($A80="","",IFERROR(INDEX('MPS Plan'!$I$9:$I$108,MATCH($A80,'MPS Plan'!$U$9:$U$108,0)),""))</f>
        <v/>
      </c>
      <c r="L80" s="18">
        <f>IF($A80="","",IFERROR(INDEX('MPS Plan'!$J$9:$J$108,MATCH($A80,'MPS Plan'!$U$9:$U$108,0)),""))</f>
        <v/>
      </c>
      <c r="M80" s="18">
        <f>IF($A80="","",IFERROR(INDEX('MPS Plan'!$K$9:$K$108,MATCH($A80,'MPS Plan'!$U$9:$U$108,0)),""))</f>
        <v/>
      </c>
      <c r="N80" s="18">
        <f>IF($A80="","",IFERROR(INDEX('MPS Plan'!$Q$9:$Q$108,MATCH($A80,'MPS Plan'!$U$9:$U$108,0)),""))</f>
        <v/>
      </c>
      <c r="O80" s="18">
        <f>IF($A80="","",IFERROR(INDEX('MPS Plan'!$R$9:$R$108,MATCH($A80,'MPS Plan'!$U$9:$U$108,0)),""))</f>
        <v/>
      </c>
      <c r="P80" s="10">
        <f>IF($A80="","",IFERROR(INDEX('MPS Plan'!$M$9:$M$108,MATCH($A80,'MPS Plan'!$U$9:$U$108,0)),""))</f>
        <v/>
      </c>
      <c r="Q80" s="10">
        <f>IF($A80="","",IFERROR(INDEX('MPS Plan'!$N$9:$N$108,MATCH($A80,'MPS Plan'!$U$9:$U$108,0)),""))</f>
        <v/>
      </c>
      <c r="R80" s="10">
        <f>IF($A80="","",IFERROR(INDEX('MPS Plan'!$O$9:$O$108,MATCH($A80,'MPS Plan'!$U$9:$U$108,0)),""))</f>
        <v/>
      </c>
      <c r="S80" s="10">
        <f>IF($A80="","",IFERROR(INDEX('MPS Plan'!$P$9:$P$108,MATCH($A80,'MPS Plan'!$U$9:$U$108,0)),""))</f>
        <v/>
      </c>
      <c r="T80" s="10">
        <f>IF($A80="","",IFERROR(IF(INDEX('MPS Plan'!$S$9:$S$108,MATCH($A80,'MPS Plan'!$U$9:$U$108,0))="Open",INDEX('MPS Plan'!$T$9:$T$108,MATCH($A80,'MPS Plan'!$U$9:$U$108,0)),"No open rescheduling exception identified"),""))</f>
        <v/>
      </c>
      <c r="V80" s="13">
        <f>IFERROR(AGGREGATE(15,6,ROW('MPS Plan'!$A$9:$A$108)/('MPS Plan'!$S$9:$S$108="Open"),ROWS($V$9:V80)),"")</f>
        <v/>
      </c>
      <c r="W80" s="10">
        <f>IF($V80="","",$V80)</f>
        <v/>
      </c>
      <c r="X80" s="9">
        <f>IF($V80="","",IFERROR(INDEX('MPS Plan'!$E$9:$E$108,$V80-8),""))</f>
        <v/>
      </c>
      <c r="Y80" s="10">
        <f>IF($V80="","",IFERROR(INDEX('MPS Plan'!$B$9:$B$108,$V80-8),""))</f>
        <v/>
      </c>
      <c r="Z80" s="10">
        <f>IF($V80="","",IFERROR(INDEX('MPS Plan'!$C$9:$C$108,$V80-8),""))</f>
        <v/>
      </c>
      <c r="AA80" s="10">
        <f>IF($V80="","",IFERROR(INDEX('MPS Plan'!$D$9:$D$108,$V80-8),""))</f>
        <v/>
      </c>
      <c r="AB80" s="9">
        <f>IF($V80="","",IFERROR(INDEX('MPS Plan'!$F$9:$F$108,$V80-8),""))</f>
        <v/>
      </c>
      <c r="AC80" s="10">
        <f>IF($V80="","",IFERROR(INDEX('MPS Plan'!$T$9:$T$108,$V80-8),""))</f>
        <v/>
      </c>
      <c r="AD80" s="10">
        <f>IF($V80="","",IFERROR(INDEX('MPS Plan'!$M$9:$M$108,$V80-8),""))</f>
        <v/>
      </c>
      <c r="AE80" s="10">
        <f>IF($V80="","",IFERROR(INDEX('MPS Plan'!$N$9:$N$108,$V80-8),""))</f>
        <v/>
      </c>
      <c r="AF80" s="10">
        <f>IF($V80="","",IFERROR(INDEX('MPS Plan'!$L$9:$L$108,$V80-8),""))</f>
        <v/>
      </c>
    </row>
    <row r="81" ht="25" customHeight="1">
      <c r="A81" s="13">
        <f>IFERROR(SMALL('MPS Plan'!$U$9:$U$108,ROWS($A$9:A81)),"")</f>
        <v/>
      </c>
      <c r="B81" s="10">
        <f>IF($A81="","",IFERROR(INDEX('MPS Plan'!$A$9:$A$108,MATCH($A81,'MPS Plan'!$U$9:$U$108,0)),""))</f>
        <v/>
      </c>
      <c r="C81" s="9">
        <f>IF($A81="","",IFERROR(INDEX('MPS Plan'!$E$9:$E$108,MATCH($A81,'MPS Plan'!$U$9:$U$108,0)),""))</f>
        <v/>
      </c>
      <c r="D81" s="10">
        <f>IF($A81="","",IFERROR(INDEX('MPS Plan'!$B$9:$B$108,MATCH($A81,'MPS Plan'!$U$9:$U$108,0)),""))</f>
        <v/>
      </c>
      <c r="E81" s="10">
        <f>IF($A81="","",IFERROR(INDEX('MPS Plan'!$C$9:$C$108,MATCH($A81,'MPS Plan'!$U$9:$U$108,0)),""))</f>
        <v/>
      </c>
      <c r="F81" s="10">
        <f>IF($A81="","",IFERROR(INDEX('MPS Plan'!$D$9:$D$108,MATCH($A81,'MPS Plan'!$U$9:$U$108,0)),""))</f>
        <v/>
      </c>
      <c r="G81" s="9">
        <f>IF($A81="","",IFERROR(INDEX('MPS Plan'!$F$9:$F$108,MATCH($A81,'MPS Plan'!$U$9:$U$108,0)),""))</f>
        <v/>
      </c>
      <c r="H81" s="10">
        <f>IF($A81="","",IFERROR(INDEX('MPS Plan'!$L$9:$L$108,MATCH($A81,'MPS Plan'!$U$9:$U$108,0)),""))</f>
        <v/>
      </c>
      <c r="I81" s="18">
        <f>IF($A81="","",IFERROR(INDEX('MPS Plan'!$G$9:$G$108,MATCH($A81,'MPS Plan'!$U$9:$U$108,0)),""))</f>
        <v/>
      </c>
      <c r="J81" s="18">
        <f>IF($A81="","",IFERROR(INDEX('MPS Plan'!$H$9:$H$108,MATCH($A81,'MPS Plan'!$U$9:$U$108,0)),""))</f>
        <v/>
      </c>
      <c r="K81" s="18">
        <f>IF($A81="","",IFERROR(INDEX('MPS Plan'!$I$9:$I$108,MATCH($A81,'MPS Plan'!$U$9:$U$108,0)),""))</f>
        <v/>
      </c>
      <c r="L81" s="18">
        <f>IF($A81="","",IFERROR(INDEX('MPS Plan'!$J$9:$J$108,MATCH($A81,'MPS Plan'!$U$9:$U$108,0)),""))</f>
        <v/>
      </c>
      <c r="M81" s="18">
        <f>IF($A81="","",IFERROR(INDEX('MPS Plan'!$K$9:$K$108,MATCH($A81,'MPS Plan'!$U$9:$U$108,0)),""))</f>
        <v/>
      </c>
      <c r="N81" s="18">
        <f>IF($A81="","",IFERROR(INDEX('MPS Plan'!$Q$9:$Q$108,MATCH($A81,'MPS Plan'!$U$9:$U$108,0)),""))</f>
        <v/>
      </c>
      <c r="O81" s="18">
        <f>IF($A81="","",IFERROR(INDEX('MPS Plan'!$R$9:$R$108,MATCH($A81,'MPS Plan'!$U$9:$U$108,0)),""))</f>
        <v/>
      </c>
      <c r="P81" s="10">
        <f>IF($A81="","",IFERROR(INDEX('MPS Plan'!$M$9:$M$108,MATCH($A81,'MPS Plan'!$U$9:$U$108,0)),""))</f>
        <v/>
      </c>
      <c r="Q81" s="10">
        <f>IF($A81="","",IFERROR(INDEX('MPS Plan'!$N$9:$N$108,MATCH($A81,'MPS Plan'!$U$9:$U$108,0)),""))</f>
        <v/>
      </c>
      <c r="R81" s="10">
        <f>IF($A81="","",IFERROR(INDEX('MPS Plan'!$O$9:$O$108,MATCH($A81,'MPS Plan'!$U$9:$U$108,0)),""))</f>
        <v/>
      </c>
      <c r="S81" s="10">
        <f>IF($A81="","",IFERROR(INDEX('MPS Plan'!$P$9:$P$108,MATCH($A81,'MPS Plan'!$U$9:$U$108,0)),""))</f>
        <v/>
      </c>
      <c r="T81" s="10">
        <f>IF($A81="","",IFERROR(IF(INDEX('MPS Plan'!$S$9:$S$108,MATCH($A81,'MPS Plan'!$U$9:$U$108,0))="Open",INDEX('MPS Plan'!$T$9:$T$108,MATCH($A81,'MPS Plan'!$U$9:$U$108,0)),"No open rescheduling exception identified"),""))</f>
        <v/>
      </c>
      <c r="V81" s="13">
        <f>IFERROR(AGGREGATE(15,6,ROW('MPS Plan'!$A$9:$A$108)/('MPS Plan'!$S$9:$S$108="Open"),ROWS($V$9:V81)),"")</f>
        <v/>
      </c>
      <c r="W81" s="10">
        <f>IF($V81="","",$V81)</f>
        <v/>
      </c>
      <c r="X81" s="9">
        <f>IF($V81="","",IFERROR(INDEX('MPS Plan'!$E$9:$E$108,$V81-8),""))</f>
        <v/>
      </c>
      <c r="Y81" s="10">
        <f>IF($V81="","",IFERROR(INDEX('MPS Plan'!$B$9:$B$108,$V81-8),""))</f>
        <v/>
      </c>
      <c r="Z81" s="10">
        <f>IF($V81="","",IFERROR(INDEX('MPS Plan'!$C$9:$C$108,$V81-8),""))</f>
        <v/>
      </c>
      <c r="AA81" s="10">
        <f>IF($V81="","",IFERROR(INDEX('MPS Plan'!$D$9:$D$108,$V81-8),""))</f>
        <v/>
      </c>
      <c r="AB81" s="9">
        <f>IF($V81="","",IFERROR(INDEX('MPS Plan'!$F$9:$F$108,$V81-8),""))</f>
        <v/>
      </c>
      <c r="AC81" s="10">
        <f>IF($V81="","",IFERROR(INDEX('MPS Plan'!$T$9:$T$108,$V81-8),""))</f>
        <v/>
      </c>
      <c r="AD81" s="10">
        <f>IF($V81="","",IFERROR(INDEX('MPS Plan'!$M$9:$M$108,$V81-8),""))</f>
        <v/>
      </c>
      <c r="AE81" s="10">
        <f>IF($V81="","",IFERROR(INDEX('MPS Plan'!$N$9:$N$108,$V81-8),""))</f>
        <v/>
      </c>
      <c r="AF81" s="10">
        <f>IF($V81="","",IFERROR(INDEX('MPS Plan'!$L$9:$L$108,$V81-8),""))</f>
        <v/>
      </c>
    </row>
    <row r="82" ht="25" customHeight="1">
      <c r="A82" s="13">
        <f>IFERROR(SMALL('MPS Plan'!$U$9:$U$108,ROWS($A$9:A82)),"")</f>
        <v/>
      </c>
      <c r="B82" s="10">
        <f>IF($A82="","",IFERROR(INDEX('MPS Plan'!$A$9:$A$108,MATCH($A82,'MPS Plan'!$U$9:$U$108,0)),""))</f>
        <v/>
      </c>
      <c r="C82" s="9">
        <f>IF($A82="","",IFERROR(INDEX('MPS Plan'!$E$9:$E$108,MATCH($A82,'MPS Plan'!$U$9:$U$108,0)),""))</f>
        <v/>
      </c>
      <c r="D82" s="10">
        <f>IF($A82="","",IFERROR(INDEX('MPS Plan'!$B$9:$B$108,MATCH($A82,'MPS Plan'!$U$9:$U$108,0)),""))</f>
        <v/>
      </c>
      <c r="E82" s="10">
        <f>IF($A82="","",IFERROR(INDEX('MPS Plan'!$C$9:$C$108,MATCH($A82,'MPS Plan'!$U$9:$U$108,0)),""))</f>
        <v/>
      </c>
      <c r="F82" s="10">
        <f>IF($A82="","",IFERROR(INDEX('MPS Plan'!$D$9:$D$108,MATCH($A82,'MPS Plan'!$U$9:$U$108,0)),""))</f>
        <v/>
      </c>
      <c r="G82" s="9">
        <f>IF($A82="","",IFERROR(INDEX('MPS Plan'!$F$9:$F$108,MATCH($A82,'MPS Plan'!$U$9:$U$108,0)),""))</f>
        <v/>
      </c>
      <c r="H82" s="10">
        <f>IF($A82="","",IFERROR(INDEX('MPS Plan'!$L$9:$L$108,MATCH($A82,'MPS Plan'!$U$9:$U$108,0)),""))</f>
        <v/>
      </c>
      <c r="I82" s="18">
        <f>IF($A82="","",IFERROR(INDEX('MPS Plan'!$G$9:$G$108,MATCH($A82,'MPS Plan'!$U$9:$U$108,0)),""))</f>
        <v/>
      </c>
      <c r="J82" s="18">
        <f>IF($A82="","",IFERROR(INDEX('MPS Plan'!$H$9:$H$108,MATCH($A82,'MPS Plan'!$U$9:$U$108,0)),""))</f>
        <v/>
      </c>
      <c r="K82" s="18">
        <f>IF($A82="","",IFERROR(INDEX('MPS Plan'!$I$9:$I$108,MATCH($A82,'MPS Plan'!$U$9:$U$108,0)),""))</f>
        <v/>
      </c>
      <c r="L82" s="18">
        <f>IF($A82="","",IFERROR(INDEX('MPS Plan'!$J$9:$J$108,MATCH($A82,'MPS Plan'!$U$9:$U$108,0)),""))</f>
        <v/>
      </c>
      <c r="M82" s="18">
        <f>IF($A82="","",IFERROR(INDEX('MPS Plan'!$K$9:$K$108,MATCH($A82,'MPS Plan'!$U$9:$U$108,0)),""))</f>
        <v/>
      </c>
      <c r="N82" s="18">
        <f>IF($A82="","",IFERROR(INDEX('MPS Plan'!$Q$9:$Q$108,MATCH($A82,'MPS Plan'!$U$9:$U$108,0)),""))</f>
        <v/>
      </c>
      <c r="O82" s="18">
        <f>IF($A82="","",IFERROR(INDEX('MPS Plan'!$R$9:$R$108,MATCH($A82,'MPS Plan'!$U$9:$U$108,0)),""))</f>
        <v/>
      </c>
      <c r="P82" s="10">
        <f>IF($A82="","",IFERROR(INDEX('MPS Plan'!$M$9:$M$108,MATCH($A82,'MPS Plan'!$U$9:$U$108,0)),""))</f>
        <v/>
      </c>
      <c r="Q82" s="10">
        <f>IF($A82="","",IFERROR(INDEX('MPS Plan'!$N$9:$N$108,MATCH($A82,'MPS Plan'!$U$9:$U$108,0)),""))</f>
        <v/>
      </c>
      <c r="R82" s="10">
        <f>IF($A82="","",IFERROR(INDEX('MPS Plan'!$O$9:$O$108,MATCH($A82,'MPS Plan'!$U$9:$U$108,0)),""))</f>
        <v/>
      </c>
      <c r="S82" s="10">
        <f>IF($A82="","",IFERROR(INDEX('MPS Plan'!$P$9:$P$108,MATCH($A82,'MPS Plan'!$U$9:$U$108,0)),""))</f>
        <v/>
      </c>
      <c r="T82" s="10">
        <f>IF($A82="","",IFERROR(IF(INDEX('MPS Plan'!$S$9:$S$108,MATCH($A82,'MPS Plan'!$U$9:$U$108,0))="Open",INDEX('MPS Plan'!$T$9:$T$108,MATCH($A82,'MPS Plan'!$U$9:$U$108,0)),"No open rescheduling exception identified"),""))</f>
        <v/>
      </c>
      <c r="V82" s="13">
        <f>IFERROR(AGGREGATE(15,6,ROW('MPS Plan'!$A$9:$A$108)/('MPS Plan'!$S$9:$S$108="Open"),ROWS($V$9:V82)),"")</f>
        <v/>
      </c>
      <c r="W82" s="10">
        <f>IF($V82="","",$V82)</f>
        <v/>
      </c>
      <c r="X82" s="9">
        <f>IF($V82="","",IFERROR(INDEX('MPS Plan'!$E$9:$E$108,$V82-8),""))</f>
        <v/>
      </c>
      <c r="Y82" s="10">
        <f>IF($V82="","",IFERROR(INDEX('MPS Plan'!$B$9:$B$108,$V82-8),""))</f>
        <v/>
      </c>
      <c r="Z82" s="10">
        <f>IF($V82="","",IFERROR(INDEX('MPS Plan'!$C$9:$C$108,$V82-8),""))</f>
        <v/>
      </c>
      <c r="AA82" s="10">
        <f>IF($V82="","",IFERROR(INDEX('MPS Plan'!$D$9:$D$108,$V82-8),""))</f>
        <v/>
      </c>
      <c r="AB82" s="9">
        <f>IF($V82="","",IFERROR(INDEX('MPS Plan'!$F$9:$F$108,$V82-8),""))</f>
        <v/>
      </c>
      <c r="AC82" s="10">
        <f>IF($V82="","",IFERROR(INDEX('MPS Plan'!$T$9:$T$108,$V82-8),""))</f>
        <v/>
      </c>
      <c r="AD82" s="10">
        <f>IF($V82="","",IFERROR(INDEX('MPS Plan'!$M$9:$M$108,$V82-8),""))</f>
        <v/>
      </c>
      <c r="AE82" s="10">
        <f>IF($V82="","",IFERROR(INDEX('MPS Plan'!$N$9:$N$108,$V82-8),""))</f>
        <v/>
      </c>
      <c r="AF82" s="10">
        <f>IF($V82="","",IFERROR(INDEX('MPS Plan'!$L$9:$L$108,$V82-8),""))</f>
        <v/>
      </c>
    </row>
    <row r="83" ht="25" customHeight="1">
      <c r="A83" s="13">
        <f>IFERROR(SMALL('MPS Plan'!$U$9:$U$108,ROWS($A$9:A83)),"")</f>
        <v/>
      </c>
      <c r="B83" s="10">
        <f>IF($A83="","",IFERROR(INDEX('MPS Plan'!$A$9:$A$108,MATCH($A83,'MPS Plan'!$U$9:$U$108,0)),""))</f>
        <v/>
      </c>
      <c r="C83" s="9">
        <f>IF($A83="","",IFERROR(INDEX('MPS Plan'!$E$9:$E$108,MATCH($A83,'MPS Plan'!$U$9:$U$108,0)),""))</f>
        <v/>
      </c>
      <c r="D83" s="10">
        <f>IF($A83="","",IFERROR(INDEX('MPS Plan'!$B$9:$B$108,MATCH($A83,'MPS Plan'!$U$9:$U$108,0)),""))</f>
        <v/>
      </c>
      <c r="E83" s="10">
        <f>IF($A83="","",IFERROR(INDEX('MPS Plan'!$C$9:$C$108,MATCH($A83,'MPS Plan'!$U$9:$U$108,0)),""))</f>
        <v/>
      </c>
      <c r="F83" s="10">
        <f>IF($A83="","",IFERROR(INDEX('MPS Plan'!$D$9:$D$108,MATCH($A83,'MPS Plan'!$U$9:$U$108,0)),""))</f>
        <v/>
      </c>
      <c r="G83" s="9">
        <f>IF($A83="","",IFERROR(INDEX('MPS Plan'!$F$9:$F$108,MATCH($A83,'MPS Plan'!$U$9:$U$108,0)),""))</f>
        <v/>
      </c>
      <c r="H83" s="10">
        <f>IF($A83="","",IFERROR(INDEX('MPS Plan'!$L$9:$L$108,MATCH($A83,'MPS Plan'!$U$9:$U$108,0)),""))</f>
        <v/>
      </c>
      <c r="I83" s="18">
        <f>IF($A83="","",IFERROR(INDEX('MPS Plan'!$G$9:$G$108,MATCH($A83,'MPS Plan'!$U$9:$U$108,0)),""))</f>
        <v/>
      </c>
      <c r="J83" s="18">
        <f>IF($A83="","",IFERROR(INDEX('MPS Plan'!$H$9:$H$108,MATCH($A83,'MPS Plan'!$U$9:$U$108,0)),""))</f>
        <v/>
      </c>
      <c r="K83" s="18">
        <f>IF($A83="","",IFERROR(INDEX('MPS Plan'!$I$9:$I$108,MATCH($A83,'MPS Plan'!$U$9:$U$108,0)),""))</f>
        <v/>
      </c>
      <c r="L83" s="18">
        <f>IF($A83="","",IFERROR(INDEX('MPS Plan'!$J$9:$J$108,MATCH($A83,'MPS Plan'!$U$9:$U$108,0)),""))</f>
        <v/>
      </c>
      <c r="M83" s="18">
        <f>IF($A83="","",IFERROR(INDEX('MPS Plan'!$K$9:$K$108,MATCH($A83,'MPS Plan'!$U$9:$U$108,0)),""))</f>
        <v/>
      </c>
      <c r="N83" s="18">
        <f>IF($A83="","",IFERROR(INDEX('MPS Plan'!$Q$9:$Q$108,MATCH($A83,'MPS Plan'!$U$9:$U$108,0)),""))</f>
        <v/>
      </c>
      <c r="O83" s="18">
        <f>IF($A83="","",IFERROR(INDEX('MPS Plan'!$R$9:$R$108,MATCH($A83,'MPS Plan'!$U$9:$U$108,0)),""))</f>
        <v/>
      </c>
      <c r="P83" s="10">
        <f>IF($A83="","",IFERROR(INDEX('MPS Plan'!$M$9:$M$108,MATCH($A83,'MPS Plan'!$U$9:$U$108,0)),""))</f>
        <v/>
      </c>
      <c r="Q83" s="10">
        <f>IF($A83="","",IFERROR(INDEX('MPS Plan'!$N$9:$N$108,MATCH($A83,'MPS Plan'!$U$9:$U$108,0)),""))</f>
        <v/>
      </c>
      <c r="R83" s="10">
        <f>IF($A83="","",IFERROR(INDEX('MPS Plan'!$O$9:$O$108,MATCH($A83,'MPS Plan'!$U$9:$U$108,0)),""))</f>
        <v/>
      </c>
      <c r="S83" s="10">
        <f>IF($A83="","",IFERROR(INDEX('MPS Plan'!$P$9:$P$108,MATCH($A83,'MPS Plan'!$U$9:$U$108,0)),""))</f>
        <v/>
      </c>
      <c r="T83" s="10">
        <f>IF($A83="","",IFERROR(IF(INDEX('MPS Plan'!$S$9:$S$108,MATCH($A83,'MPS Plan'!$U$9:$U$108,0))="Open",INDEX('MPS Plan'!$T$9:$T$108,MATCH($A83,'MPS Plan'!$U$9:$U$108,0)),"No open rescheduling exception identified"),""))</f>
        <v/>
      </c>
      <c r="V83" s="13">
        <f>IFERROR(AGGREGATE(15,6,ROW('MPS Plan'!$A$9:$A$108)/('MPS Plan'!$S$9:$S$108="Open"),ROWS($V$9:V83)),"")</f>
        <v/>
      </c>
      <c r="W83" s="10">
        <f>IF($V83="","",$V83)</f>
        <v/>
      </c>
      <c r="X83" s="9">
        <f>IF($V83="","",IFERROR(INDEX('MPS Plan'!$E$9:$E$108,$V83-8),""))</f>
        <v/>
      </c>
      <c r="Y83" s="10">
        <f>IF($V83="","",IFERROR(INDEX('MPS Plan'!$B$9:$B$108,$V83-8),""))</f>
        <v/>
      </c>
      <c r="Z83" s="10">
        <f>IF($V83="","",IFERROR(INDEX('MPS Plan'!$C$9:$C$108,$V83-8),""))</f>
        <v/>
      </c>
      <c r="AA83" s="10">
        <f>IF($V83="","",IFERROR(INDEX('MPS Plan'!$D$9:$D$108,$V83-8),""))</f>
        <v/>
      </c>
      <c r="AB83" s="9">
        <f>IF($V83="","",IFERROR(INDEX('MPS Plan'!$F$9:$F$108,$V83-8),""))</f>
        <v/>
      </c>
      <c r="AC83" s="10">
        <f>IF($V83="","",IFERROR(INDEX('MPS Plan'!$T$9:$T$108,$V83-8),""))</f>
        <v/>
      </c>
      <c r="AD83" s="10">
        <f>IF($V83="","",IFERROR(INDEX('MPS Plan'!$M$9:$M$108,$V83-8),""))</f>
        <v/>
      </c>
      <c r="AE83" s="10">
        <f>IF($V83="","",IFERROR(INDEX('MPS Plan'!$N$9:$N$108,$V83-8),""))</f>
        <v/>
      </c>
      <c r="AF83" s="10">
        <f>IF($V83="","",IFERROR(INDEX('MPS Plan'!$L$9:$L$108,$V83-8),""))</f>
        <v/>
      </c>
    </row>
    <row r="84" ht="25" customHeight="1">
      <c r="A84" s="13">
        <f>IFERROR(SMALL('MPS Plan'!$U$9:$U$108,ROWS($A$9:A84)),"")</f>
        <v/>
      </c>
      <c r="B84" s="10">
        <f>IF($A84="","",IFERROR(INDEX('MPS Plan'!$A$9:$A$108,MATCH($A84,'MPS Plan'!$U$9:$U$108,0)),""))</f>
        <v/>
      </c>
      <c r="C84" s="9">
        <f>IF($A84="","",IFERROR(INDEX('MPS Plan'!$E$9:$E$108,MATCH($A84,'MPS Plan'!$U$9:$U$108,0)),""))</f>
        <v/>
      </c>
      <c r="D84" s="10">
        <f>IF($A84="","",IFERROR(INDEX('MPS Plan'!$B$9:$B$108,MATCH($A84,'MPS Plan'!$U$9:$U$108,0)),""))</f>
        <v/>
      </c>
      <c r="E84" s="10">
        <f>IF($A84="","",IFERROR(INDEX('MPS Plan'!$C$9:$C$108,MATCH($A84,'MPS Plan'!$U$9:$U$108,0)),""))</f>
        <v/>
      </c>
      <c r="F84" s="10">
        <f>IF($A84="","",IFERROR(INDEX('MPS Plan'!$D$9:$D$108,MATCH($A84,'MPS Plan'!$U$9:$U$108,0)),""))</f>
        <v/>
      </c>
      <c r="G84" s="9">
        <f>IF($A84="","",IFERROR(INDEX('MPS Plan'!$F$9:$F$108,MATCH($A84,'MPS Plan'!$U$9:$U$108,0)),""))</f>
        <v/>
      </c>
      <c r="H84" s="10">
        <f>IF($A84="","",IFERROR(INDEX('MPS Plan'!$L$9:$L$108,MATCH($A84,'MPS Plan'!$U$9:$U$108,0)),""))</f>
        <v/>
      </c>
      <c r="I84" s="18">
        <f>IF($A84="","",IFERROR(INDEX('MPS Plan'!$G$9:$G$108,MATCH($A84,'MPS Plan'!$U$9:$U$108,0)),""))</f>
        <v/>
      </c>
      <c r="J84" s="18">
        <f>IF($A84="","",IFERROR(INDEX('MPS Plan'!$H$9:$H$108,MATCH($A84,'MPS Plan'!$U$9:$U$108,0)),""))</f>
        <v/>
      </c>
      <c r="K84" s="18">
        <f>IF($A84="","",IFERROR(INDEX('MPS Plan'!$I$9:$I$108,MATCH($A84,'MPS Plan'!$U$9:$U$108,0)),""))</f>
        <v/>
      </c>
      <c r="L84" s="18">
        <f>IF($A84="","",IFERROR(INDEX('MPS Plan'!$J$9:$J$108,MATCH($A84,'MPS Plan'!$U$9:$U$108,0)),""))</f>
        <v/>
      </c>
      <c r="M84" s="18">
        <f>IF($A84="","",IFERROR(INDEX('MPS Plan'!$K$9:$K$108,MATCH($A84,'MPS Plan'!$U$9:$U$108,0)),""))</f>
        <v/>
      </c>
      <c r="N84" s="18">
        <f>IF($A84="","",IFERROR(INDEX('MPS Plan'!$Q$9:$Q$108,MATCH($A84,'MPS Plan'!$U$9:$U$108,0)),""))</f>
        <v/>
      </c>
      <c r="O84" s="18">
        <f>IF($A84="","",IFERROR(INDEX('MPS Plan'!$R$9:$R$108,MATCH($A84,'MPS Plan'!$U$9:$U$108,0)),""))</f>
        <v/>
      </c>
      <c r="P84" s="10">
        <f>IF($A84="","",IFERROR(INDEX('MPS Plan'!$M$9:$M$108,MATCH($A84,'MPS Plan'!$U$9:$U$108,0)),""))</f>
        <v/>
      </c>
      <c r="Q84" s="10">
        <f>IF($A84="","",IFERROR(INDEX('MPS Plan'!$N$9:$N$108,MATCH($A84,'MPS Plan'!$U$9:$U$108,0)),""))</f>
        <v/>
      </c>
      <c r="R84" s="10">
        <f>IF($A84="","",IFERROR(INDEX('MPS Plan'!$O$9:$O$108,MATCH($A84,'MPS Plan'!$U$9:$U$108,0)),""))</f>
        <v/>
      </c>
      <c r="S84" s="10">
        <f>IF($A84="","",IFERROR(INDEX('MPS Plan'!$P$9:$P$108,MATCH($A84,'MPS Plan'!$U$9:$U$108,0)),""))</f>
        <v/>
      </c>
      <c r="T84" s="10">
        <f>IF($A84="","",IFERROR(IF(INDEX('MPS Plan'!$S$9:$S$108,MATCH($A84,'MPS Plan'!$U$9:$U$108,0))="Open",INDEX('MPS Plan'!$T$9:$T$108,MATCH($A84,'MPS Plan'!$U$9:$U$108,0)),"No open rescheduling exception identified"),""))</f>
        <v/>
      </c>
      <c r="V84" s="13">
        <f>IFERROR(AGGREGATE(15,6,ROW('MPS Plan'!$A$9:$A$108)/('MPS Plan'!$S$9:$S$108="Open"),ROWS($V$9:V84)),"")</f>
        <v/>
      </c>
      <c r="W84" s="10">
        <f>IF($V84="","",$V84)</f>
        <v/>
      </c>
      <c r="X84" s="9">
        <f>IF($V84="","",IFERROR(INDEX('MPS Plan'!$E$9:$E$108,$V84-8),""))</f>
        <v/>
      </c>
      <c r="Y84" s="10">
        <f>IF($V84="","",IFERROR(INDEX('MPS Plan'!$B$9:$B$108,$V84-8),""))</f>
        <v/>
      </c>
      <c r="Z84" s="10">
        <f>IF($V84="","",IFERROR(INDEX('MPS Plan'!$C$9:$C$108,$V84-8),""))</f>
        <v/>
      </c>
      <c r="AA84" s="10">
        <f>IF($V84="","",IFERROR(INDEX('MPS Plan'!$D$9:$D$108,$V84-8),""))</f>
        <v/>
      </c>
      <c r="AB84" s="9">
        <f>IF($V84="","",IFERROR(INDEX('MPS Plan'!$F$9:$F$108,$V84-8),""))</f>
        <v/>
      </c>
      <c r="AC84" s="10">
        <f>IF($V84="","",IFERROR(INDEX('MPS Plan'!$T$9:$T$108,$V84-8),""))</f>
        <v/>
      </c>
      <c r="AD84" s="10">
        <f>IF($V84="","",IFERROR(INDEX('MPS Plan'!$M$9:$M$108,$V84-8),""))</f>
        <v/>
      </c>
      <c r="AE84" s="10">
        <f>IF($V84="","",IFERROR(INDEX('MPS Plan'!$N$9:$N$108,$V84-8),""))</f>
        <v/>
      </c>
      <c r="AF84" s="10">
        <f>IF($V84="","",IFERROR(INDEX('MPS Plan'!$L$9:$L$108,$V84-8),""))</f>
        <v/>
      </c>
    </row>
    <row r="85" ht="25" customHeight="1">
      <c r="A85" s="13">
        <f>IFERROR(SMALL('MPS Plan'!$U$9:$U$108,ROWS($A$9:A85)),"")</f>
        <v/>
      </c>
      <c r="B85" s="10">
        <f>IF($A85="","",IFERROR(INDEX('MPS Plan'!$A$9:$A$108,MATCH($A85,'MPS Plan'!$U$9:$U$108,0)),""))</f>
        <v/>
      </c>
      <c r="C85" s="9">
        <f>IF($A85="","",IFERROR(INDEX('MPS Plan'!$E$9:$E$108,MATCH($A85,'MPS Plan'!$U$9:$U$108,0)),""))</f>
        <v/>
      </c>
      <c r="D85" s="10">
        <f>IF($A85="","",IFERROR(INDEX('MPS Plan'!$B$9:$B$108,MATCH($A85,'MPS Plan'!$U$9:$U$108,0)),""))</f>
        <v/>
      </c>
      <c r="E85" s="10">
        <f>IF($A85="","",IFERROR(INDEX('MPS Plan'!$C$9:$C$108,MATCH($A85,'MPS Plan'!$U$9:$U$108,0)),""))</f>
        <v/>
      </c>
      <c r="F85" s="10">
        <f>IF($A85="","",IFERROR(INDEX('MPS Plan'!$D$9:$D$108,MATCH($A85,'MPS Plan'!$U$9:$U$108,0)),""))</f>
        <v/>
      </c>
      <c r="G85" s="9">
        <f>IF($A85="","",IFERROR(INDEX('MPS Plan'!$F$9:$F$108,MATCH($A85,'MPS Plan'!$U$9:$U$108,0)),""))</f>
        <v/>
      </c>
      <c r="H85" s="10">
        <f>IF($A85="","",IFERROR(INDEX('MPS Plan'!$L$9:$L$108,MATCH($A85,'MPS Plan'!$U$9:$U$108,0)),""))</f>
        <v/>
      </c>
      <c r="I85" s="18">
        <f>IF($A85="","",IFERROR(INDEX('MPS Plan'!$G$9:$G$108,MATCH($A85,'MPS Plan'!$U$9:$U$108,0)),""))</f>
        <v/>
      </c>
      <c r="J85" s="18">
        <f>IF($A85="","",IFERROR(INDEX('MPS Plan'!$H$9:$H$108,MATCH($A85,'MPS Plan'!$U$9:$U$108,0)),""))</f>
        <v/>
      </c>
      <c r="K85" s="18">
        <f>IF($A85="","",IFERROR(INDEX('MPS Plan'!$I$9:$I$108,MATCH($A85,'MPS Plan'!$U$9:$U$108,0)),""))</f>
        <v/>
      </c>
      <c r="L85" s="18">
        <f>IF($A85="","",IFERROR(INDEX('MPS Plan'!$J$9:$J$108,MATCH($A85,'MPS Plan'!$U$9:$U$108,0)),""))</f>
        <v/>
      </c>
      <c r="M85" s="18">
        <f>IF($A85="","",IFERROR(INDEX('MPS Plan'!$K$9:$K$108,MATCH($A85,'MPS Plan'!$U$9:$U$108,0)),""))</f>
        <v/>
      </c>
      <c r="N85" s="18">
        <f>IF($A85="","",IFERROR(INDEX('MPS Plan'!$Q$9:$Q$108,MATCH($A85,'MPS Plan'!$U$9:$U$108,0)),""))</f>
        <v/>
      </c>
      <c r="O85" s="18">
        <f>IF($A85="","",IFERROR(INDEX('MPS Plan'!$R$9:$R$108,MATCH($A85,'MPS Plan'!$U$9:$U$108,0)),""))</f>
        <v/>
      </c>
      <c r="P85" s="10">
        <f>IF($A85="","",IFERROR(INDEX('MPS Plan'!$M$9:$M$108,MATCH($A85,'MPS Plan'!$U$9:$U$108,0)),""))</f>
        <v/>
      </c>
      <c r="Q85" s="10">
        <f>IF($A85="","",IFERROR(INDEX('MPS Plan'!$N$9:$N$108,MATCH($A85,'MPS Plan'!$U$9:$U$108,0)),""))</f>
        <v/>
      </c>
      <c r="R85" s="10">
        <f>IF($A85="","",IFERROR(INDEX('MPS Plan'!$O$9:$O$108,MATCH($A85,'MPS Plan'!$U$9:$U$108,0)),""))</f>
        <v/>
      </c>
      <c r="S85" s="10">
        <f>IF($A85="","",IFERROR(INDEX('MPS Plan'!$P$9:$P$108,MATCH($A85,'MPS Plan'!$U$9:$U$108,0)),""))</f>
        <v/>
      </c>
      <c r="T85" s="10">
        <f>IF($A85="","",IFERROR(IF(INDEX('MPS Plan'!$S$9:$S$108,MATCH($A85,'MPS Plan'!$U$9:$U$108,0))="Open",INDEX('MPS Plan'!$T$9:$T$108,MATCH($A85,'MPS Plan'!$U$9:$U$108,0)),"No open rescheduling exception identified"),""))</f>
        <v/>
      </c>
      <c r="V85" s="13">
        <f>IFERROR(AGGREGATE(15,6,ROW('MPS Plan'!$A$9:$A$108)/('MPS Plan'!$S$9:$S$108="Open"),ROWS($V$9:V85)),"")</f>
        <v/>
      </c>
      <c r="W85" s="10">
        <f>IF($V85="","",$V85)</f>
        <v/>
      </c>
      <c r="X85" s="9">
        <f>IF($V85="","",IFERROR(INDEX('MPS Plan'!$E$9:$E$108,$V85-8),""))</f>
        <v/>
      </c>
      <c r="Y85" s="10">
        <f>IF($V85="","",IFERROR(INDEX('MPS Plan'!$B$9:$B$108,$V85-8),""))</f>
        <v/>
      </c>
      <c r="Z85" s="10">
        <f>IF($V85="","",IFERROR(INDEX('MPS Plan'!$C$9:$C$108,$V85-8),""))</f>
        <v/>
      </c>
      <c r="AA85" s="10">
        <f>IF($V85="","",IFERROR(INDEX('MPS Plan'!$D$9:$D$108,$V85-8),""))</f>
        <v/>
      </c>
      <c r="AB85" s="9">
        <f>IF($V85="","",IFERROR(INDEX('MPS Plan'!$F$9:$F$108,$V85-8),""))</f>
        <v/>
      </c>
      <c r="AC85" s="10">
        <f>IF($V85="","",IFERROR(INDEX('MPS Plan'!$T$9:$T$108,$V85-8),""))</f>
        <v/>
      </c>
      <c r="AD85" s="10">
        <f>IF($V85="","",IFERROR(INDEX('MPS Plan'!$M$9:$M$108,$V85-8),""))</f>
        <v/>
      </c>
      <c r="AE85" s="10">
        <f>IF($V85="","",IFERROR(INDEX('MPS Plan'!$N$9:$N$108,$V85-8),""))</f>
        <v/>
      </c>
      <c r="AF85" s="10">
        <f>IF($V85="","",IFERROR(INDEX('MPS Plan'!$L$9:$L$108,$V85-8),""))</f>
        <v/>
      </c>
    </row>
    <row r="86" ht="25" customHeight="1">
      <c r="A86" s="13">
        <f>IFERROR(SMALL('MPS Plan'!$U$9:$U$108,ROWS($A$9:A86)),"")</f>
        <v/>
      </c>
      <c r="B86" s="10">
        <f>IF($A86="","",IFERROR(INDEX('MPS Plan'!$A$9:$A$108,MATCH($A86,'MPS Plan'!$U$9:$U$108,0)),""))</f>
        <v/>
      </c>
      <c r="C86" s="9">
        <f>IF($A86="","",IFERROR(INDEX('MPS Plan'!$E$9:$E$108,MATCH($A86,'MPS Plan'!$U$9:$U$108,0)),""))</f>
        <v/>
      </c>
      <c r="D86" s="10">
        <f>IF($A86="","",IFERROR(INDEX('MPS Plan'!$B$9:$B$108,MATCH($A86,'MPS Plan'!$U$9:$U$108,0)),""))</f>
        <v/>
      </c>
      <c r="E86" s="10">
        <f>IF($A86="","",IFERROR(INDEX('MPS Plan'!$C$9:$C$108,MATCH($A86,'MPS Plan'!$U$9:$U$108,0)),""))</f>
        <v/>
      </c>
      <c r="F86" s="10">
        <f>IF($A86="","",IFERROR(INDEX('MPS Plan'!$D$9:$D$108,MATCH($A86,'MPS Plan'!$U$9:$U$108,0)),""))</f>
        <v/>
      </c>
      <c r="G86" s="9">
        <f>IF($A86="","",IFERROR(INDEX('MPS Plan'!$F$9:$F$108,MATCH($A86,'MPS Plan'!$U$9:$U$108,0)),""))</f>
        <v/>
      </c>
      <c r="H86" s="10">
        <f>IF($A86="","",IFERROR(INDEX('MPS Plan'!$L$9:$L$108,MATCH($A86,'MPS Plan'!$U$9:$U$108,0)),""))</f>
        <v/>
      </c>
      <c r="I86" s="18">
        <f>IF($A86="","",IFERROR(INDEX('MPS Plan'!$G$9:$G$108,MATCH($A86,'MPS Plan'!$U$9:$U$108,0)),""))</f>
        <v/>
      </c>
      <c r="J86" s="18">
        <f>IF($A86="","",IFERROR(INDEX('MPS Plan'!$H$9:$H$108,MATCH($A86,'MPS Plan'!$U$9:$U$108,0)),""))</f>
        <v/>
      </c>
      <c r="K86" s="18">
        <f>IF($A86="","",IFERROR(INDEX('MPS Plan'!$I$9:$I$108,MATCH($A86,'MPS Plan'!$U$9:$U$108,0)),""))</f>
        <v/>
      </c>
      <c r="L86" s="18">
        <f>IF($A86="","",IFERROR(INDEX('MPS Plan'!$J$9:$J$108,MATCH($A86,'MPS Plan'!$U$9:$U$108,0)),""))</f>
        <v/>
      </c>
      <c r="M86" s="18">
        <f>IF($A86="","",IFERROR(INDEX('MPS Plan'!$K$9:$K$108,MATCH($A86,'MPS Plan'!$U$9:$U$108,0)),""))</f>
        <v/>
      </c>
      <c r="N86" s="18">
        <f>IF($A86="","",IFERROR(INDEX('MPS Plan'!$Q$9:$Q$108,MATCH($A86,'MPS Plan'!$U$9:$U$108,0)),""))</f>
        <v/>
      </c>
      <c r="O86" s="18">
        <f>IF($A86="","",IFERROR(INDEX('MPS Plan'!$R$9:$R$108,MATCH($A86,'MPS Plan'!$U$9:$U$108,0)),""))</f>
        <v/>
      </c>
      <c r="P86" s="10">
        <f>IF($A86="","",IFERROR(INDEX('MPS Plan'!$M$9:$M$108,MATCH($A86,'MPS Plan'!$U$9:$U$108,0)),""))</f>
        <v/>
      </c>
      <c r="Q86" s="10">
        <f>IF($A86="","",IFERROR(INDEX('MPS Plan'!$N$9:$N$108,MATCH($A86,'MPS Plan'!$U$9:$U$108,0)),""))</f>
        <v/>
      </c>
      <c r="R86" s="10">
        <f>IF($A86="","",IFERROR(INDEX('MPS Plan'!$O$9:$O$108,MATCH($A86,'MPS Plan'!$U$9:$U$108,0)),""))</f>
        <v/>
      </c>
      <c r="S86" s="10">
        <f>IF($A86="","",IFERROR(INDEX('MPS Plan'!$P$9:$P$108,MATCH($A86,'MPS Plan'!$U$9:$U$108,0)),""))</f>
        <v/>
      </c>
      <c r="T86" s="10">
        <f>IF($A86="","",IFERROR(IF(INDEX('MPS Plan'!$S$9:$S$108,MATCH($A86,'MPS Plan'!$U$9:$U$108,0))="Open",INDEX('MPS Plan'!$T$9:$T$108,MATCH($A86,'MPS Plan'!$U$9:$U$108,0)),"No open rescheduling exception identified"),""))</f>
        <v/>
      </c>
      <c r="V86" s="13">
        <f>IFERROR(AGGREGATE(15,6,ROW('MPS Plan'!$A$9:$A$108)/('MPS Plan'!$S$9:$S$108="Open"),ROWS($V$9:V86)),"")</f>
        <v/>
      </c>
      <c r="W86" s="10">
        <f>IF($V86="","",$V86)</f>
        <v/>
      </c>
      <c r="X86" s="9">
        <f>IF($V86="","",IFERROR(INDEX('MPS Plan'!$E$9:$E$108,$V86-8),""))</f>
        <v/>
      </c>
      <c r="Y86" s="10">
        <f>IF($V86="","",IFERROR(INDEX('MPS Plan'!$B$9:$B$108,$V86-8),""))</f>
        <v/>
      </c>
      <c r="Z86" s="10">
        <f>IF($V86="","",IFERROR(INDEX('MPS Plan'!$C$9:$C$108,$V86-8),""))</f>
        <v/>
      </c>
      <c r="AA86" s="10">
        <f>IF($V86="","",IFERROR(INDEX('MPS Plan'!$D$9:$D$108,$V86-8),""))</f>
        <v/>
      </c>
      <c r="AB86" s="9">
        <f>IF($V86="","",IFERROR(INDEX('MPS Plan'!$F$9:$F$108,$V86-8),""))</f>
        <v/>
      </c>
      <c r="AC86" s="10">
        <f>IF($V86="","",IFERROR(INDEX('MPS Plan'!$T$9:$T$108,$V86-8),""))</f>
        <v/>
      </c>
      <c r="AD86" s="10">
        <f>IF($V86="","",IFERROR(INDEX('MPS Plan'!$M$9:$M$108,$V86-8),""))</f>
        <v/>
      </c>
      <c r="AE86" s="10">
        <f>IF($V86="","",IFERROR(INDEX('MPS Plan'!$N$9:$N$108,$V86-8),""))</f>
        <v/>
      </c>
      <c r="AF86" s="10">
        <f>IF($V86="","",IFERROR(INDEX('MPS Plan'!$L$9:$L$108,$V86-8),""))</f>
        <v/>
      </c>
    </row>
    <row r="87" ht="25" customHeight="1">
      <c r="A87" s="13">
        <f>IFERROR(SMALL('MPS Plan'!$U$9:$U$108,ROWS($A$9:A87)),"")</f>
        <v/>
      </c>
      <c r="B87" s="10">
        <f>IF($A87="","",IFERROR(INDEX('MPS Plan'!$A$9:$A$108,MATCH($A87,'MPS Plan'!$U$9:$U$108,0)),""))</f>
        <v/>
      </c>
      <c r="C87" s="9">
        <f>IF($A87="","",IFERROR(INDEX('MPS Plan'!$E$9:$E$108,MATCH($A87,'MPS Plan'!$U$9:$U$108,0)),""))</f>
        <v/>
      </c>
      <c r="D87" s="10">
        <f>IF($A87="","",IFERROR(INDEX('MPS Plan'!$B$9:$B$108,MATCH($A87,'MPS Plan'!$U$9:$U$108,0)),""))</f>
        <v/>
      </c>
      <c r="E87" s="10">
        <f>IF($A87="","",IFERROR(INDEX('MPS Plan'!$C$9:$C$108,MATCH($A87,'MPS Plan'!$U$9:$U$108,0)),""))</f>
        <v/>
      </c>
      <c r="F87" s="10">
        <f>IF($A87="","",IFERROR(INDEX('MPS Plan'!$D$9:$D$108,MATCH($A87,'MPS Plan'!$U$9:$U$108,0)),""))</f>
        <v/>
      </c>
      <c r="G87" s="9">
        <f>IF($A87="","",IFERROR(INDEX('MPS Plan'!$F$9:$F$108,MATCH($A87,'MPS Plan'!$U$9:$U$108,0)),""))</f>
        <v/>
      </c>
      <c r="H87" s="10">
        <f>IF($A87="","",IFERROR(INDEX('MPS Plan'!$L$9:$L$108,MATCH($A87,'MPS Plan'!$U$9:$U$108,0)),""))</f>
        <v/>
      </c>
      <c r="I87" s="18">
        <f>IF($A87="","",IFERROR(INDEX('MPS Plan'!$G$9:$G$108,MATCH($A87,'MPS Plan'!$U$9:$U$108,0)),""))</f>
        <v/>
      </c>
      <c r="J87" s="18">
        <f>IF($A87="","",IFERROR(INDEX('MPS Plan'!$H$9:$H$108,MATCH($A87,'MPS Plan'!$U$9:$U$108,0)),""))</f>
        <v/>
      </c>
      <c r="K87" s="18">
        <f>IF($A87="","",IFERROR(INDEX('MPS Plan'!$I$9:$I$108,MATCH($A87,'MPS Plan'!$U$9:$U$108,0)),""))</f>
        <v/>
      </c>
      <c r="L87" s="18">
        <f>IF($A87="","",IFERROR(INDEX('MPS Plan'!$J$9:$J$108,MATCH($A87,'MPS Plan'!$U$9:$U$108,0)),""))</f>
        <v/>
      </c>
      <c r="M87" s="18">
        <f>IF($A87="","",IFERROR(INDEX('MPS Plan'!$K$9:$K$108,MATCH($A87,'MPS Plan'!$U$9:$U$108,0)),""))</f>
        <v/>
      </c>
      <c r="N87" s="18">
        <f>IF($A87="","",IFERROR(INDEX('MPS Plan'!$Q$9:$Q$108,MATCH($A87,'MPS Plan'!$U$9:$U$108,0)),""))</f>
        <v/>
      </c>
      <c r="O87" s="18">
        <f>IF($A87="","",IFERROR(INDEX('MPS Plan'!$R$9:$R$108,MATCH($A87,'MPS Plan'!$U$9:$U$108,0)),""))</f>
        <v/>
      </c>
      <c r="P87" s="10">
        <f>IF($A87="","",IFERROR(INDEX('MPS Plan'!$M$9:$M$108,MATCH($A87,'MPS Plan'!$U$9:$U$108,0)),""))</f>
        <v/>
      </c>
      <c r="Q87" s="10">
        <f>IF($A87="","",IFERROR(INDEX('MPS Plan'!$N$9:$N$108,MATCH($A87,'MPS Plan'!$U$9:$U$108,0)),""))</f>
        <v/>
      </c>
      <c r="R87" s="10">
        <f>IF($A87="","",IFERROR(INDEX('MPS Plan'!$O$9:$O$108,MATCH($A87,'MPS Plan'!$U$9:$U$108,0)),""))</f>
        <v/>
      </c>
      <c r="S87" s="10">
        <f>IF($A87="","",IFERROR(INDEX('MPS Plan'!$P$9:$P$108,MATCH($A87,'MPS Plan'!$U$9:$U$108,0)),""))</f>
        <v/>
      </c>
      <c r="T87" s="10">
        <f>IF($A87="","",IFERROR(IF(INDEX('MPS Plan'!$S$9:$S$108,MATCH($A87,'MPS Plan'!$U$9:$U$108,0))="Open",INDEX('MPS Plan'!$T$9:$T$108,MATCH($A87,'MPS Plan'!$U$9:$U$108,0)),"No open rescheduling exception identified"),""))</f>
        <v/>
      </c>
      <c r="V87" s="13">
        <f>IFERROR(AGGREGATE(15,6,ROW('MPS Plan'!$A$9:$A$108)/('MPS Plan'!$S$9:$S$108="Open"),ROWS($V$9:V87)),"")</f>
        <v/>
      </c>
      <c r="W87" s="10">
        <f>IF($V87="","",$V87)</f>
        <v/>
      </c>
      <c r="X87" s="9">
        <f>IF($V87="","",IFERROR(INDEX('MPS Plan'!$E$9:$E$108,$V87-8),""))</f>
        <v/>
      </c>
      <c r="Y87" s="10">
        <f>IF($V87="","",IFERROR(INDEX('MPS Plan'!$B$9:$B$108,$V87-8),""))</f>
        <v/>
      </c>
      <c r="Z87" s="10">
        <f>IF($V87="","",IFERROR(INDEX('MPS Plan'!$C$9:$C$108,$V87-8),""))</f>
        <v/>
      </c>
      <c r="AA87" s="10">
        <f>IF($V87="","",IFERROR(INDEX('MPS Plan'!$D$9:$D$108,$V87-8),""))</f>
        <v/>
      </c>
      <c r="AB87" s="9">
        <f>IF($V87="","",IFERROR(INDEX('MPS Plan'!$F$9:$F$108,$V87-8),""))</f>
        <v/>
      </c>
      <c r="AC87" s="10">
        <f>IF($V87="","",IFERROR(INDEX('MPS Plan'!$T$9:$T$108,$V87-8),""))</f>
        <v/>
      </c>
      <c r="AD87" s="10">
        <f>IF($V87="","",IFERROR(INDEX('MPS Plan'!$M$9:$M$108,$V87-8),""))</f>
        <v/>
      </c>
      <c r="AE87" s="10">
        <f>IF($V87="","",IFERROR(INDEX('MPS Plan'!$N$9:$N$108,$V87-8),""))</f>
        <v/>
      </c>
      <c r="AF87" s="10">
        <f>IF($V87="","",IFERROR(INDEX('MPS Plan'!$L$9:$L$108,$V87-8),""))</f>
        <v/>
      </c>
    </row>
    <row r="88" ht="25" customHeight="1">
      <c r="A88" s="13">
        <f>IFERROR(SMALL('MPS Plan'!$U$9:$U$108,ROWS($A$9:A88)),"")</f>
        <v/>
      </c>
      <c r="B88" s="10">
        <f>IF($A88="","",IFERROR(INDEX('MPS Plan'!$A$9:$A$108,MATCH($A88,'MPS Plan'!$U$9:$U$108,0)),""))</f>
        <v/>
      </c>
      <c r="C88" s="9">
        <f>IF($A88="","",IFERROR(INDEX('MPS Plan'!$E$9:$E$108,MATCH($A88,'MPS Plan'!$U$9:$U$108,0)),""))</f>
        <v/>
      </c>
      <c r="D88" s="10">
        <f>IF($A88="","",IFERROR(INDEX('MPS Plan'!$B$9:$B$108,MATCH($A88,'MPS Plan'!$U$9:$U$108,0)),""))</f>
        <v/>
      </c>
      <c r="E88" s="10">
        <f>IF($A88="","",IFERROR(INDEX('MPS Plan'!$C$9:$C$108,MATCH($A88,'MPS Plan'!$U$9:$U$108,0)),""))</f>
        <v/>
      </c>
      <c r="F88" s="10">
        <f>IF($A88="","",IFERROR(INDEX('MPS Plan'!$D$9:$D$108,MATCH($A88,'MPS Plan'!$U$9:$U$108,0)),""))</f>
        <v/>
      </c>
      <c r="G88" s="9">
        <f>IF($A88="","",IFERROR(INDEX('MPS Plan'!$F$9:$F$108,MATCH($A88,'MPS Plan'!$U$9:$U$108,0)),""))</f>
        <v/>
      </c>
      <c r="H88" s="10">
        <f>IF($A88="","",IFERROR(INDEX('MPS Plan'!$L$9:$L$108,MATCH($A88,'MPS Plan'!$U$9:$U$108,0)),""))</f>
        <v/>
      </c>
      <c r="I88" s="18">
        <f>IF($A88="","",IFERROR(INDEX('MPS Plan'!$G$9:$G$108,MATCH($A88,'MPS Plan'!$U$9:$U$108,0)),""))</f>
        <v/>
      </c>
      <c r="J88" s="18">
        <f>IF($A88="","",IFERROR(INDEX('MPS Plan'!$H$9:$H$108,MATCH($A88,'MPS Plan'!$U$9:$U$108,0)),""))</f>
        <v/>
      </c>
      <c r="K88" s="18">
        <f>IF($A88="","",IFERROR(INDEX('MPS Plan'!$I$9:$I$108,MATCH($A88,'MPS Plan'!$U$9:$U$108,0)),""))</f>
        <v/>
      </c>
      <c r="L88" s="18">
        <f>IF($A88="","",IFERROR(INDEX('MPS Plan'!$J$9:$J$108,MATCH($A88,'MPS Plan'!$U$9:$U$108,0)),""))</f>
        <v/>
      </c>
      <c r="M88" s="18">
        <f>IF($A88="","",IFERROR(INDEX('MPS Plan'!$K$9:$K$108,MATCH($A88,'MPS Plan'!$U$9:$U$108,0)),""))</f>
        <v/>
      </c>
      <c r="N88" s="18">
        <f>IF($A88="","",IFERROR(INDEX('MPS Plan'!$Q$9:$Q$108,MATCH($A88,'MPS Plan'!$U$9:$U$108,0)),""))</f>
        <v/>
      </c>
      <c r="O88" s="18">
        <f>IF($A88="","",IFERROR(INDEX('MPS Plan'!$R$9:$R$108,MATCH($A88,'MPS Plan'!$U$9:$U$108,0)),""))</f>
        <v/>
      </c>
      <c r="P88" s="10">
        <f>IF($A88="","",IFERROR(INDEX('MPS Plan'!$M$9:$M$108,MATCH($A88,'MPS Plan'!$U$9:$U$108,0)),""))</f>
        <v/>
      </c>
      <c r="Q88" s="10">
        <f>IF($A88="","",IFERROR(INDEX('MPS Plan'!$N$9:$N$108,MATCH($A88,'MPS Plan'!$U$9:$U$108,0)),""))</f>
        <v/>
      </c>
      <c r="R88" s="10">
        <f>IF($A88="","",IFERROR(INDEX('MPS Plan'!$O$9:$O$108,MATCH($A88,'MPS Plan'!$U$9:$U$108,0)),""))</f>
        <v/>
      </c>
      <c r="S88" s="10">
        <f>IF($A88="","",IFERROR(INDEX('MPS Plan'!$P$9:$P$108,MATCH($A88,'MPS Plan'!$U$9:$U$108,0)),""))</f>
        <v/>
      </c>
      <c r="T88" s="10">
        <f>IF($A88="","",IFERROR(IF(INDEX('MPS Plan'!$S$9:$S$108,MATCH($A88,'MPS Plan'!$U$9:$U$108,0))="Open",INDEX('MPS Plan'!$T$9:$T$108,MATCH($A88,'MPS Plan'!$U$9:$U$108,0)),"No open rescheduling exception identified"),""))</f>
        <v/>
      </c>
      <c r="V88" s="13">
        <f>IFERROR(AGGREGATE(15,6,ROW('MPS Plan'!$A$9:$A$108)/('MPS Plan'!$S$9:$S$108="Open"),ROWS($V$9:V88)),"")</f>
        <v/>
      </c>
      <c r="W88" s="10">
        <f>IF($V88="","",$V88)</f>
        <v/>
      </c>
      <c r="X88" s="9">
        <f>IF($V88="","",IFERROR(INDEX('MPS Plan'!$E$9:$E$108,$V88-8),""))</f>
        <v/>
      </c>
      <c r="Y88" s="10">
        <f>IF($V88="","",IFERROR(INDEX('MPS Plan'!$B$9:$B$108,$V88-8),""))</f>
        <v/>
      </c>
      <c r="Z88" s="10">
        <f>IF($V88="","",IFERROR(INDEX('MPS Plan'!$C$9:$C$108,$V88-8),""))</f>
        <v/>
      </c>
      <c r="AA88" s="10">
        <f>IF($V88="","",IFERROR(INDEX('MPS Plan'!$D$9:$D$108,$V88-8),""))</f>
        <v/>
      </c>
      <c r="AB88" s="9">
        <f>IF($V88="","",IFERROR(INDEX('MPS Plan'!$F$9:$F$108,$V88-8),""))</f>
        <v/>
      </c>
      <c r="AC88" s="10">
        <f>IF($V88="","",IFERROR(INDEX('MPS Plan'!$T$9:$T$108,$V88-8),""))</f>
        <v/>
      </c>
      <c r="AD88" s="10">
        <f>IF($V88="","",IFERROR(INDEX('MPS Plan'!$M$9:$M$108,$V88-8),""))</f>
        <v/>
      </c>
      <c r="AE88" s="10">
        <f>IF($V88="","",IFERROR(INDEX('MPS Plan'!$N$9:$N$108,$V88-8),""))</f>
        <v/>
      </c>
      <c r="AF88" s="10">
        <f>IF($V88="","",IFERROR(INDEX('MPS Plan'!$L$9:$L$108,$V88-8),""))</f>
        <v/>
      </c>
    </row>
    <row r="89" ht="25" customHeight="1">
      <c r="A89" s="13">
        <f>IFERROR(SMALL('MPS Plan'!$U$9:$U$108,ROWS($A$9:A89)),"")</f>
        <v/>
      </c>
      <c r="B89" s="10">
        <f>IF($A89="","",IFERROR(INDEX('MPS Plan'!$A$9:$A$108,MATCH($A89,'MPS Plan'!$U$9:$U$108,0)),""))</f>
        <v/>
      </c>
      <c r="C89" s="9">
        <f>IF($A89="","",IFERROR(INDEX('MPS Plan'!$E$9:$E$108,MATCH($A89,'MPS Plan'!$U$9:$U$108,0)),""))</f>
        <v/>
      </c>
      <c r="D89" s="10">
        <f>IF($A89="","",IFERROR(INDEX('MPS Plan'!$B$9:$B$108,MATCH($A89,'MPS Plan'!$U$9:$U$108,0)),""))</f>
        <v/>
      </c>
      <c r="E89" s="10">
        <f>IF($A89="","",IFERROR(INDEX('MPS Plan'!$C$9:$C$108,MATCH($A89,'MPS Plan'!$U$9:$U$108,0)),""))</f>
        <v/>
      </c>
      <c r="F89" s="10">
        <f>IF($A89="","",IFERROR(INDEX('MPS Plan'!$D$9:$D$108,MATCH($A89,'MPS Plan'!$U$9:$U$108,0)),""))</f>
        <v/>
      </c>
      <c r="G89" s="9">
        <f>IF($A89="","",IFERROR(INDEX('MPS Plan'!$F$9:$F$108,MATCH($A89,'MPS Plan'!$U$9:$U$108,0)),""))</f>
        <v/>
      </c>
      <c r="H89" s="10">
        <f>IF($A89="","",IFERROR(INDEX('MPS Plan'!$L$9:$L$108,MATCH($A89,'MPS Plan'!$U$9:$U$108,0)),""))</f>
        <v/>
      </c>
      <c r="I89" s="18">
        <f>IF($A89="","",IFERROR(INDEX('MPS Plan'!$G$9:$G$108,MATCH($A89,'MPS Plan'!$U$9:$U$108,0)),""))</f>
        <v/>
      </c>
      <c r="J89" s="18">
        <f>IF($A89="","",IFERROR(INDEX('MPS Plan'!$H$9:$H$108,MATCH($A89,'MPS Plan'!$U$9:$U$108,0)),""))</f>
        <v/>
      </c>
      <c r="K89" s="18">
        <f>IF($A89="","",IFERROR(INDEX('MPS Plan'!$I$9:$I$108,MATCH($A89,'MPS Plan'!$U$9:$U$108,0)),""))</f>
        <v/>
      </c>
      <c r="L89" s="18">
        <f>IF($A89="","",IFERROR(INDEX('MPS Plan'!$J$9:$J$108,MATCH($A89,'MPS Plan'!$U$9:$U$108,0)),""))</f>
        <v/>
      </c>
      <c r="M89" s="18">
        <f>IF($A89="","",IFERROR(INDEX('MPS Plan'!$K$9:$K$108,MATCH($A89,'MPS Plan'!$U$9:$U$108,0)),""))</f>
        <v/>
      </c>
      <c r="N89" s="18">
        <f>IF($A89="","",IFERROR(INDEX('MPS Plan'!$Q$9:$Q$108,MATCH($A89,'MPS Plan'!$U$9:$U$108,0)),""))</f>
        <v/>
      </c>
      <c r="O89" s="18">
        <f>IF($A89="","",IFERROR(INDEX('MPS Plan'!$R$9:$R$108,MATCH($A89,'MPS Plan'!$U$9:$U$108,0)),""))</f>
        <v/>
      </c>
      <c r="P89" s="10">
        <f>IF($A89="","",IFERROR(INDEX('MPS Plan'!$M$9:$M$108,MATCH($A89,'MPS Plan'!$U$9:$U$108,0)),""))</f>
        <v/>
      </c>
      <c r="Q89" s="10">
        <f>IF($A89="","",IFERROR(INDEX('MPS Plan'!$N$9:$N$108,MATCH($A89,'MPS Plan'!$U$9:$U$108,0)),""))</f>
        <v/>
      </c>
      <c r="R89" s="10">
        <f>IF($A89="","",IFERROR(INDEX('MPS Plan'!$O$9:$O$108,MATCH($A89,'MPS Plan'!$U$9:$U$108,0)),""))</f>
        <v/>
      </c>
      <c r="S89" s="10">
        <f>IF($A89="","",IFERROR(INDEX('MPS Plan'!$P$9:$P$108,MATCH($A89,'MPS Plan'!$U$9:$U$108,0)),""))</f>
        <v/>
      </c>
      <c r="T89" s="10">
        <f>IF($A89="","",IFERROR(IF(INDEX('MPS Plan'!$S$9:$S$108,MATCH($A89,'MPS Plan'!$U$9:$U$108,0))="Open",INDEX('MPS Plan'!$T$9:$T$108,MATCH($A89,'MPS Plan'!$U$9:$U$108,0)),"No open rescheduling exception identified"),""))</f>
        <v/>
      </c>
      <c r="V89" s="13">
        <f>IFERROR(AGGREGATE(15,6,ROW('MPS Plan'!$A$9:$A$108)/('MPS Plan'!$S$9:$S$108="Open"),ROWS($V$9:V89)),"")</f>
        <v/>
      </c>
      <c r="W89" s="10">
        <f>IF($V89="","",$V89)</f>
        <v/>
      </c>
      <c r="X89" s="9">
        <f>IF($V89="","",IFERROR(INDEX('MPS Plan'!$E$9:$E$108,$V89-8),""))</f>
        <v/>
      </c>
      <c r="Y89" s="10">
        <f>IF($V89="","",IFERROR(INDEX('MPS Plan'!$B$9:$B$108,$V89-8),""))</f>
        <v/>
      </c>
      <c r="Z89" s="10">
        <f>IF($V89="","",IFERROR(INDEX('MPS Plan'!$C$9:$C$108,$V89-8),""))</f>
        <v/>
      </c>
      <c r="AA89" s="10">
        <f>IF($V89="","",IFERROR(INDEX('MPS Plan'!$D$9:$D$108,$V89-8),""))</f>
        <v/>
      </c>
      <c r="AB89" s="9">
        <f>IF($V89="","",IFERROR(INDEX('MPS Plan'!$F$9:$F$108,$V89-8),""))</f>
        <v/>
      </c>
      <c r="AC89" s="10">
        <f>IF($V89="","",IFERROR(INDEX('MPS Plan'!$T$9:$T$108,$V89-8),""))</f>
        <v/>
      </c>
      <c r="AD89" s="10">
        <f>IF($V89="","",IFERROR(INDEX('MPS Plan'!$M$9:$M$108,$V89-8),""))</f>
        <v/>
      </c>
      <c r="AE89" s="10">
        <f>IF($V89="","",IFERROR(INDEX('MPS Plan'!$N$9:$N$108,$V89-8),""))</f>
        <v/>
      </c>
      <c r="AF89" s="10">
        <f>IF($V89="","",IFERROR(INDEX('MPS Plan'!$L$9:$L$108,$V89-8),""))</f>
        <v/>
      </c>
    </row>
    <row r="90" ht="25" customHeight="1">
      <c r="A90" s="13">
        <f>IFERROR(SMALL('MPS Plan'!$U$9:$U$108,ROWS($A$9:A90)),"")</f>
        <v/>
      </c>
      <c r="B90" s="10">
        <f>IF($A90="","",IFERROR(INDEX('MPS Plan'!$A$9:$A$108,MATCH($A90,'MPS Plan'!$U$9:$U$108,0)),""))</f>
        <v/>
      </c>
      <c r="C90" s="9">
        <f>IF($A90="","",IFERROR(INDEX('MPS Plan'!$E$9:$E$108,MATCH($A90,'MPS Plan'!$U$9:$U$108,0)),""))</f>
        <v/>
      </c>
      <c r="D90" s="10">
        <f>IF($A90="","",IFERROR(INDEX('MPS Plan'!$B$9:$B$108,MATCH($A90,'MPS Plan'!$U$9:$U$108,0)),""))</f>
        <v/>
      </c>
      <c r="E90" s="10">
        <f>IF($A90="","",IFERROR(INDEX('MPS Plan'!$C$9:$C$108,MATCH($A90,'MPS Plan'!$U$9:$U$108,0)),""))</f>
        <v/>
      </c>
      <c r="F90" s="10">
        <f>IF($A90="","",IFERROR(INDEX('MPS Plan'!$D$9:$D$108,MATCH($A90,'MPS Plan'!$U$9:$U$108,0)),""))</f>
        <v/>
      </c>
      <c r="G90" s="9">
        <f>IF($A90="","",IFERROR(INDEX('MPS Plan'!$F$9:$F$108,MATCH($A90,'MPS Plan'!$U$9:$U$108,0)),""))</f>
        <v/>
      </c>
      <c r="H90" s="10">
        <f>IF($A90="","",IFERROR(INDEX('MPS Plan'!$L$9:$L$108,MATCH($A90,'MPS Plan'!$U$9:$U$108,0)),""))</f>
        <v/>
      </c>
      <c r="I90" s="18">
        <f>IF($A90="","",IFERROR(INDEX('MPS Plan'!$G$9:$G$108,MATCH($A90,'MPS Plan'!$U$9:$U$108,0)),""))</f>
        <v/>
      </c>
      <c r="J90" s="18">
        <f>IF($A90="","",IFERROR(INDEX('MPS Plan'!$H$9:$H$108,MATCH($A90,'MPS Plan'!$U$9:$U$108,0)),""))</f>
        <v/>
      </c>
      <c r="K90" s="18">
        <f>IF($A90="","",IFERROR(INDEX('MPS Plan'!$I$9:$I$108,MATCH($A90,'MPS Plan'!$U$9:$U$108,0)),""))</f>
        <v/>
      </c>
      <c r="L90" s="18">
        <f>IF($A90="","",IFERROR(INDEX('MPS Plan'!$J$9:$J$108,MATCH($A90,'MPS Plan'!$U$9:$U$108,0)),""))</f>
        <v/>
      </c>
      <c r="M90" s="18">
        <f>IF($A90="","",IFERROR(INDEX('MPS Plan'!$K$9:$K$108,MATCH($A90,'MPS Plan'!$U$9:$U$108,0)),""))</f>
        <v/>
      </c>
      <c r="N90" s="18">
        <f>IF($A90="","",IFERROR(INDEX('MPS Plan'!$Q$9:$Q$108,MATCH($A90,'MPS Plan'!$U$9:$U$108,0)),""))</f>
        <v/>
      </c>
      <c r="O90" s="18">
        <f>IF($A90="","",IFERROR(INDEX('MPS Plan'!$R$9:$R$108,MATCH($A90,'MPS Plan'!$U$9:$U$108,0)),""))</f>
        <v/>
      </c>
      <c r="P90" s="10">
        <f>IF($A90="","",IFERROR(INDEX('MPS Plan'!$M$9:$M$108,MATCH($A90,'MPS Plan'!$U$9:$U$108,0)),""))</f>
        <v/>
      </c>
      <c r="Q90" s="10">
        <f>IF($A90="","",IFERROR(INDEX('MPS Plan'!$N$9:$N$108,MATCH($A90,'MPS Plan'!$U$9:$U$108,0)),""))</f>
        <v/>
      </c>
      <c r="R90" s="10">
        <f>IF($A90="","",IFERROR(INDEX('MPS Plan'!$O$9:$O$108,MATCH($A90,'MPS Plan'!$U$9:$U$108,0)),""))</f>
        <v/>
      </c>
      <c r="S90" s="10">
        <f>IF($A90="","",IFERROR(INDEX('MPS Plan'!$P$9:$P$108,MATCH($A90,'MPS Plan'!$U$9:$U$108,0)),""))</f>
        <v/>
      </c>
      <c r="T90" s="10">
        <f>IF($A90="","",IFERROR(IF(INDEX('MPS Plan'!$S$9:$S$108,MATCH($A90,'MPS Plan'!$U$9:$U$108,0))="Open",INDEX('MPS Plan'!$T$9:$T$108,MATCH($A90,'MPS Plan'!$U$9:$U$108,0)),"No open rescheduling exception identified"),""))</f>
        <v/>
      </c>
      <c r="V90" s="13">
        <f>IFERROR(AGGREGATE(15,6,ROW('MPS Plan'!$A$9:$A$108)/('MPS Plan'!$S$9:$S$108="Open"),ROWS($V$9:V90)),"")</f>
        <v/>
      </c>
      <c r="W90" s="10">
        <f>IF($V90="","",$V90)</f>
        <v/>
      </c>
      <c r="X90" s="9">
        <f>IF($V90="","",IFERROR(INDEX('MPS Plan'!$E$9:$E$108,$V90-8),""))</f>
        <v/>
      </c>
      <c r="Y90" s="10">
        <f>IF($V90="","",IFERROR(INDEX('MPS Plan'!$B$9:$B$108,$V90-8),""))</f>
        <v/>
      </c>
      <c r="Z90" s="10">
        <f>IF($V90="","",IFERROR(INDEX('MPS Plan'!$C$9:$C$108,$V90-8),""))</f>
        <v/>
      </c>
      <c r="AA90" s="10">
        <f>IF($V90="","",IFERROR(INDEX('MPS Plan'!$D$9:$D$108,$V90-8),""))</f>
        <v/>
      </c>
      <c r="AB90" s="9">
        <f>IF($V90="","",IFERROR(INDEX('MPS Plan'!$F$9:$F$108,$V90-8),""))</f>
        <v/>
      </c>
      <c r="AC90" s="10">
        <f>IF($V90="","",IFERROR(INDEX('MPS Plan'!$T$9:$T$108,$V90-8),""))</f>
        <v/>
      </c>
      <c r="AD90" s="10">
        <f>IF($V90="","",IFERROR(INDEX('MPS Plan'!$M$9:$M$108,$V90-8),""))</f>
        <v/>
      </c>
      <c r="AE90" s="10">
        <f>IF($V90="","",IFERROR(INDEX('MPS Plan'!$N$9:$N$108,$V90-8),""))</f>
        <v/>
      </c>
      <c r="AF90" s="10">
        <f>IF($V90="","",IFERROR(INDEX('MPS Plan'!$L$9:$L$108,$V90-8),""))</f>
        <v/>
      </c>
    </row>
    <row r="91" ht="25" customHeight="1">
      <c r="A91" s="13">
        <f>IFERROR(SMALL('MPS Plan'!$U$9:$U$108,ROWS($A$9:A91)),"")</f>
        <v/>
      </c>
      <c r="B91" s="10">
        <f>IF($A91="","",IFERROR(INDEX('MPS Plan'!$A$9:$A$108,MATCH($A91,'MPS Plan'!$U$9:$U$108,0)),""))</f>
        <v/>
      </c>
      <c r="C91" s="9">
        <f>IF($A91="","",IFERROR(INDEX('MPS Plan'!$E$9:$E$108,MATCH($A91,'MPS Plan'!$U$9:$U$108,0)),""))</f>
        <v/>
      </c>
      <c r="D91" s="10">
        <f>IF($A91="","",IFERROR(INDEX('MPS Plan'!$B$9:$B$108,MATCH($A91,'MPS Plan'!$U$9:$U$108,0)),""))</f>
        <v/>
      </c>
      <c r="E91" s="10">
        <f>IF($A91="","",IFERROR(INDEX('MPS Plan'!$C$9:$C$108,MATCH($A91,'MPS Plan'!$U$9:$U$108,0)),""))</f>
        <v/>
      </c>
      <c r="F91" s="10">
        <f>IF($A91="","",IFERROR(INDEX('MPS Plan'!$D$9:$D$108,MATCH($A91,'MPS Plan'!$U$9:$U$108,0)),""))</f>
        <v/>
      </c>
      <c r="G91" s="9">
        <f>IF($A91="","",IFERROR(INDEX('MPS Plan'!$F$9:$F$108,MATCH($A91,'MPS Plan'!$U$9:$U$108,0)),""))</f>
        <v/>
      </c>
      <c r="H91" s="10">
        <f>IF($A91="","",IFERROR(INDEX('MPS Plan'!$L$9:$L$108,MATCH($A91,'MPS Plan'!$U$9:$U$108,0)),""))</f>
        <v/>
      </c>
      <c r="I91" s="18">
        <f>IF($A91="","",IFERROR(INDEX('MPS Plan'!$G$9:$G$108,MATCH($A91,'MPS Plan'!$U$9:$U$108,0)),""))</f>
        <v/>
      </c>
      <c r="J91" s="18">
        <f>IF($A91="","",IFERROR(INDEX('MPS Plan'!$H$9:$H$108,MATCH($A91,'MPS Plan'!$U$9:$U$108,0)),""))</f>
        <v/>
      </c>
      <c r="K91" s="18">
        <f>IF($A91="","",IFERROR(INDEX('MPS Plan'!$I$9:$I$108,MATCH($A91,'MPS Plan'!$U$9:$U$108,0)),""))</f>
        <v/>
      </c>
      <c r="L91" s="18">
        <f>IF($A91="","",IFERROR(INDEX('MPS Plan'!$J$9:$J$108,MATCH($A91,'MPS Plan'!$U$9:$U$108,0)),""))</f>
        <v/>
      </c>
      <c r="M91" s="18">
        <f>IF($A91="","",IFERROR(INDEX('MPS Plan'!$K$9:$K$108,MATCH($A91,'MPS Plan'!$U$9:$U$108,0)),""))</f>
        <v/>
      </c>
      <c r="N91" s="18">
        <f>IF($A91="","",IFERROR(INDEX('MPS Plan'!$Q$9:$Q$108,MATCH($A91,'MPS Plan'!$U$9:$U$108,0)),""))</f>
        <v/>
      </c>
      <c r="O91" s="18">
        <f>IF($A91="","",IFERROR(INDEX('MPS Plan'!$R$9:$R$108,MATCH($A91,'MPS Plan'!$U$9:$U$108,0)),""))</f>
        <v/>
      </c>
      <c r="P91" s="10">
        <f>IF($A91="","",IFERROR(INDEX('MPS Plan'!$M$9:$M$108,MATCH($A91,'MPS Plan'!$U$9:$U$108,0)),""))</f>
        <v/>
      </c>
      <c r="Q91" s="10">
        <f>IF($A91="","",IFERROR(INDEX('MPS Plan'!$N$9:$N$108,MATCH($A91,'MPS Plan'!$U$9:$U$108,0)),""))</f>
        <v/>
      </c>
      <c r="R91" s="10">
        <f>IF($A91="","",IFERROR(INDEX('MPS Plan'!$O$9:$O$108,MATCH($A91,'MPS Plan'!$U$9:$U$108,0)),""))</f>
        <v/>
      </c>
      <c r="S91" s="10">
        <f>IF($A91="","",IFERROR(INDEX('MPS Plan'!$P$9:$P$108,MATCH($A91,'MPS Plan'!$U$9:$U$108,0)),""))</f>
        <v/>
      </c>
      <c r="T91" s="10">
        <f>IF($A91="","",IFERROR(IF(INDEX('MPS Plan'!$S$9:$S$108,MATCH($A91,'MPS Plan'!$U$9:$U$108,0))="Open",INDEX('MPS Plan'!$T$9:$T$108,MATCH($A91,'MPS Plan'!$U$9:$U$108,0)),"No open rescheduling exception identified"),""))</f>
        <v/>
      </c>
      <c r="V91" s="13">
        <f>IFERROR(AGGREGATE(15,6,ROW('MPS Plan'!$A$9:$A$108)/('MPS Plan'!$S$9:$S$108="Open"),ROWS($V$9:V91)),"")</f>
        <v/>
      </c>
      <c r="W91" s="10">
        <f>IF($V91="","",$V91)</f>
        <v/>
      </c>
      <c r="X91" s="9">
        <f>IF($V91="","",IFERROR(INDEX('MPS Plan'!$E$9:$E$108,$V91-8),""))</f>
        <v/>
      </c>
      <c r="Y91" s="10">
        <f>IF($V91="","",IFERROR(INDEX('MPS Plan'!$B$9:$B$108,$V91-8),""))</f>
        <v/>
      </c>
      <c r="Z91" s="10">
        <f>IF($V91="","",IFERROR(INDEX('MPS Plan'!$C$9:$C$108,$V91-8),""))</f>
        <v/>
      </c>
      <c r="AA91" s="10">
        <f>IF($V91="","",IFERROR(INDEX('MPS Plan'!$D$9:$D$108,$V91-8),""))</f>
        <v/>
      </c>
      <c r="AB91" s="9">
        <f>IF($V91="","",IFERROR(INDEX('MPS Plan'!$F$9:$F$108,$V91-8),""))</f>
        <v/>
      </c>
      <c r="AC91" s="10">
        <f>IF($V91="","",IFERROR(INDEX('MPS Plan'!$T$9:$T$108,$V91-8),""))</f>
        <v/>
      </c>
      <c r="AD91" s="10">
        <f>IF($V91="","",IFERROR(INDEX('MPS Plan'!$M$9:$M$108,$V91-8),""))</f>
        <v/>
      </c>
      <c r="AE91" s="10">
        <f>IF($V91="","",IFERROR(INDEX('MPS Plan'!$N$9:$N$108,$V91-8),""))</f>
        <v/>
      </c>
      <c r="AF91" s="10">
        <f>IF($V91="","",IFERROR(INDEX('MPS Plan'!$L$9:$L$108,$V91-8),""))</f>
        <v/>
      </c>
    </row>
    <row r="92" ht="25" customHeight="1">
      <c r="A92" s="13">
        <f>IFERROR(SMALL('MPS Plan'!$U$9:$U$108,ROWS($A$9:A92)),"")</f>
        <v/>
      </c>
      <c r="B92" s="10">
        <f>IF($A92="","",IFERROR(INDEX('MPS Plan'!$A$9:$A$108,MATCH($A92,'MPS Plan'!$U$9:$U$108,0)),""))</f>
        <v/>
      </c>
      <c r="C92" s="9">
        <f>IF($A92="","",IFERROR(INDEX('MPS Plan'!$E$9:$E$108,MATCH($A92,'MPS Plan'!$U$9:$U$108,0)),""))</f>
        <v/>
      </c>
      <c r="D92" s="10">
        <f>IF($A92="","",IFERROR(INDEX('MPS Plan'!$B$9:$B$108,MATCH($A92,'MPS Plan'!$U$9:$U$108,0)),""))</f>
        <v/>
      </c>
      <c r="E92" s="10">
        <f>IF($A92="","",IFERROR(INDEX('MPS Plan'!$C$9:$C$108,MATCH($A92,'MPS Plan'!$U$9:$U$108,0)),""))</f>
        <v/>
      </c>
      <c r="F92" s="10">
        <f>IF($A92="","",IFERROR(INDEX('MPS Plan'!$D$9:$D$108,MATCH($A92,'MPS Plan'!$U$9:$U$108,0)),""))</f>
        <v/>
      </c>
      <c r="G92" s="9">
        <f>IF($A92="","",IFERROR(INDEX('MPS Plan'!$F$9:$F$108,MATCH($A92,'MPS Plan'!$U$9:$U$108,0)),""))</f>
        <v/>
      </c>
      <c r="H92" s="10">
        <f>IF($A92="","",IFERROR(INDEX('MPS Plan'!$L$9:$L$108,MATCH($A92,'MPS Plan'!$U$9:$U$108,0)),""))</f>
        <v/>
      </c>
      <c r="I92" s="18">
        <f>IF($A92="","",IFERROR(INDEX('MPS Plan'!$G$9:$G$108,MATCH($A92,'MPS Plan'!$U$9:$U$108,0)),""))</f>
        <v/>
      </c>
      <c r="J92" s="18">
        <f>IF($A92="","",IFERROR(INDEX('MPS Plan'!$H$9:$H$108,MATCH($A92,'MPS Plan'!$U$9:$U$108,0)),""))</f>
        <v/>
      </c>
      <c r="K92" s="18">
        <f>IF($A92="","",IFERROR(INDEX('MPS Plan'!$I$9:$I$108,MATCH($A92,'MPS Plan'!$U$9:$U$108,0)),""))</f>
        <v/>
      </c>
      <c r="L92" s="18">
        <f>IF($A92="","",IFERROR(INDEX('MPS Plan'!$J$9:$J$108,MATCH($A92,'MPS Plan'!$U$9:$U$108,0)),""))</f>
        <v/>
      </c>
      <c r="M92" s="18">
        <f>IF($A92="","",IFERROR(INDEX('MPS Plan'!$K$9:$K$108,MATCH($A92,'MPS Plan'!$U$9:$U$108,0)),""))</f>
        <v/>
      </c>
      <c r="N92" s="18">
        <f>IF($A92="","",IFERROR(INDEX('MPS Plan'!$Q$9:$Q$108,MATCH($A92,'MPS Plan'!$U$9:$U$108,0)),""))</f>
        <v/>
      </c>
      <c r="O92" s="18">
        <f>IF($A92="","",IFERROR(INDEX('MPS Plan'!$R$9:$R$108,MATCH($A92,'MPS Plan'!$U$9:$U$108,0)),""))</f>
        <v/>
      </c>
      <c r="P92" s="10">
        <f>IF($A92="","",IFERROR(INDEX('MPS Plan'!$M$9:$M$108,MATCH($A92,'MPS Plan'!$U$9:$U$108,0)),""))</f>
        <v/>
      </c>
      <c r="Q92" s="10">
        <f>IF($A92="","",IFERROR(INDEX('MPS Plan'!$N$9:$N$108,MATCH($A92,'MPS Plan'!$U$9:$U$108,0)),""))</f>
        <v/>
      </c>
      <c r="R92" s="10">
        <f>IF($A92="","",IFERROR(INDEX('MPS Plan'!$O$9:$O$108,MATCH($A92,'MPS Plan'!$U$9:$U$108,0)),""))</f>
        <v/>
      </c>
      <c r="S92" s="10">
        <f>IF($A92="","",IFERROR(INDEX('MPS Plan'!$P$9:$P$108,MATCH($A92,'MPS Plan'!$U$9:$U$108,0)),""))</f>
        <v/>
      </c>
      <c r="T92" s="10">
        <f>IF($A92="","",IFERROR(IF(INDEX('MPS Plan'!$S$9:$S$108,MATCH($A92,'MPS Plan'!$U$9:$U$108,0))="Open",INDEX('MPS Plan'!$T$9:$T$108,MATCH($A92,'MPS Plan'!$U$9:$U$108,0)),"No open rescheduling exception identified"),""))</f>
        <v/>
      </c>
      <c r="V92" s="13">
        <f>IFERROR(AGGREGATE(15,6,ROW('MPS Plan'!$A$9:$A$108)/('MPS Plan'!$S$9:$S$108="Open"),ROWS($V$9:V92)),"")</f>
        <v/>
      </c>
      <c r="W92" s="10">
        <f>IF($V92="","",$V92)</f>
        <v/>
      </c>
      <c r="X92" s="9">
        <f>IF($V92="","",IFERROR(INDEX('MPS Plan'!$E$9:$E$108,$V92-8),""))</f>
        <v/>
      </c>
      <c r="Y92" s="10">
        <f>IF($V92="","",IFERROR(INDEX('MPS Plan'!$B$9:$B$108,$V92-8),""))</f>
        <v/>
      </c>
      <c r="Z92" s="10">
        <f>IF($V92="","",IFERROR(INDEX('MPS Plan'!$C$9:$C$108,$V92-8),""))</f>
        <v/>
      </c>
      <c r="AA92" s="10">
        <f>IF($V92="","",IFERROR(INDEX('MPS Plan'!$D$9:$D$108,$V92-8),""))</f>
        <v/>
      </c>
      <c r="AB92" s="9">
        <f>IF($V92="","",IFERROR(INDEX('MPS Plan'!$F$9:$F$108,$V92-8),""))</f>
        <v/>
      </c>
      <c r="AC92" s="10">
        <f>IF($V92="","",IFERROR(INDEX('MPS Plan'!$T$9:$T$108,$V92-8),""))</f>
        <v/>
      </c>
      <c r="AD92" s="10">
        <f>IF($V92="","",IFERROR(INDEX('MPS Plan'!$M$9:$M$108,$V92-8),""))</f>
        <v/>
      </c>
      <c r="AE92" s="10">
        <f>IF($V92="","",IFERROR(INDEX('MPS Plan'!$N$9:$N$108,$V92-8),""))</f>
        <v/>
      </c>
      <c r="AF92" s="10">
        <f>IF($V92="","",IFERROR(INDEX('MPS Plan'!$L$9:$L$108,$V92-8),""))</f>
        <v/>
      </c>
    </row>
    <row r="93" ht="25" customHeight="1">
      <c r="A93" s="13">
        <f>IFERROR(SMALL('MPS Plan'!$U$9:$U$108,ROWS($A$9:A93)),"")</f>
        <v/>
      </c>
      <c r="B93" s="10">
        <f>IF($A93="","",IFERROR(INDEX('MPS Plan'!$A$9:$A$108,MATCH($A93,'MPS Plan'!$U$9:$U$108,0)),""))</f>
        <v/>
      </c>
      <c r="C93" s="9">
        <f>IF($A93="","",IFERROR(INDEX('MPS Plan'!$E$9:$E$108,MATCH($A93,'MPS Plan'!$U$9:$U$108,0)),""))</f>
        <v/>
      </c>
      <c r="D93" s="10">
        <f>IF($A93="","",IFERROR(INDEX('MPS Plan'!$B$9:$B$108,MATCH($A93,'MPS Plan'!$U$9:$U$108,0)),""))</f>
        <v/>
      </c>
      <c r="E93" s="10">
        <f>IF($A93="","",IFERROR(INDEX('MPS Plan'!$C$9:$C$108,MATCH($A93,'MPS Plan'!$U$9:$U$108,0)),""))</f>
        <v/>
      </c>
      <c r="F93" s="10">
        <f>IF($A93="","",IFERROR(INDEX('MPS Plan'!$D$9:$D$108,MATCH($A93,'MPS Plan'!$U$9:$U$108,0)),""))</f>
        <v/>
      </c>
      <c r="G93" s="9">
        <f>IF($A93="","",IFERROR(INDEX('MPS Plan'!$F$9:$F$108,MATCH($A93,'MPS Plan'!$U$9:$U$108,0)),""))</f>
        <v/>
      </c>
      <c r="H93" s="10">
        <f>IF($A93="","",IFERROR(INDEX('MPS Plan'!$L$9:$L$108,MATCH($A93,'MPS Plan'!$U$9:$U$108,0)),""))</f>
        <v/>
      </c>
      <c r="I93" s="18">
        <f>IF($A93="","",IFERROR(INDEX('MPS Plan'!$G$9:$G$108,MATCH($A93,'MPS Plan'!$U$9:$U$108,0)),""))</f>
        <v/>
      </c>
      <c r="J93" s="18">
        <f>IF($A93="","",IFERROR(INDEX('MPS Plan'!$H$9:$H$108,MATCH($A93,'MPS Plan'!$U$9:$U$108,0)),""))</f>
        <v/>
      </c>
      <c r="K93" s="18">
        <f>IF($A93="","",IFERROR(INDEX('MPS Plan'!$I$9:$I$108,MATCH($A93,'MPS Plan'!$U$9:$U$108,0)),""))</f>
        <v/>
      </c>
      <c r="L93" s="18">
        <f>IF($A93="","",IFERROR(INDEX('MPS Plan'!$J$9:$J$108,MATCH($A93,'MPS Plan'!$U$9:$U$108,0)),""))</f>
        <v/>
      </c>
      <c r="M93" s="18">
        <f>IF($A93="","",IFERROR(INDEX('MPS Plan'!$K$9:$K$108,MATCH($A93,'MPS Plan'!$U$9:$U$108,0)),""))</f>
        <v/>
      </c>
      <c r="N93" s="18">
        <f>IF($A93="","",IFERROR(INDEX('MPS Plan'!$Q$9:$Q$108,MATCH($A93,'MPS Plan'!$U$9:$U$108,0)),""))</f>
        <v/>
      </c>
      <c r="O93" s="18">
        <f>IF($A93="","",IFERROR(INDEX('MPS Plan'!$R$9:$R$108,MATCH($A93,'MPS Plan'!$U$9:$U$108,0)),""))</f>
        <v/>
      </c>
      <c r="P93" s="10">
        <f>IF($A93="","",IFERROR(INDEX('MPS Plan'!$M$9:$M$108,MATCH($A93,'MPS Plan'!$U$9:$U$108,0)),""))</f>
        <v/>
      </c>
      <c r="Q93" s="10">
        <f>IF($A93="","",IFERROR(INDEX('MPS Plan'!$N$9:$N$108,MATCH($A93,'MPS Plan'!$U$9:$U$108,0)),""))</f>
        <v/>
      </c>
      <c r="R93" s="10">
        <f>IF($A93="","",IFERROR(INDEX('MPS Plan'!$O$9:$O$108,MATCH($A93,'MPS Plan'!$U$9:$U$108,0)),""))</f>
        <v/>
      </c>
      <c r="S93" s="10">
        <f>IF($A93="","",IFERROR(INDEX('MPS Plan'!$P$9:$P$108,MATCH($A93,'MPS Plan'!$U$9:$U$108,0)),""))</f>
        <v/>
      </c>
      <c r="T93" s="10">
        <f>IF($A93="","",IFERROR(IF(INDEX('MPS Plan'!$S$9:$S$108,MATCH($A93,'MPS Plan'!$U$9:$U$108,0))="Open",INDEX('MPS Plan'!$T$9:$T$108,MATCH($A93,'MPS Plan'!$U$9:$U$108,0)),"No open rescheduling exception identified"),""))</f>
        <v/>
      </c>
      <c r="V93" s="13">
        <f>IFERROR(AGGREGATE(15,6,ROW('MPS Plan'!$A$9:$A$108)/('MPS Plan'!$S$9:$S$108="Open"),ROWS($V$9:V93)),"")</f>
        <v/>
      </c>
      <c r="W93" s="10">
        <f>IF($V93="","",$V93)</f>
        <v/>
      </c>
      <c r="X93" s="9">
        <f>IF($V93="","",IFERROR(INDEX('MPS Plan'!$E$9:$E$108,$V93-8),""))</f>
        <v/>
      </c>
      <c r="Y93" s="10">
        <f>IF($V93="","",IFERROR(INDEX('MPS Plan'!$B$9:$B$108,$V93-8),""))</f>
        <v/>
      </c>
      <c r="Z93" s="10">
        <f>IF($V93="","",IFERROR(INDEX('MPS Plan'!$C$9:$C$108,$V93-8),""))</f>
        <v/>
      </c>
      <c r="AA93" s="10">
        <f>IF($V93="","",IFERROR(INDEX('MPS Plan'!$D$9:$D$108,$V93-8),""))</f>
        <v/>
      </c>
      <c r="AB93" s="9">
        <f>IF($V93="","",IFERROR(INDEX('MPS Plan'!$F$9:$F$108,$V93-8),""))</f>
        <v/>
      </c>
      <c r="AC93" s="10">
        <f>IF($V93="","",IFERROR(INDEX('MPS Plan'!$T$9:$T$108,$V93-8),""))</f>
        <v/>
      </c>
      <c r="AD93" s="10">
        <f>IF($V93="","",IFERROR(INDEX('MPS Plan'!$M$9:$M$108,$V93-8),""))</f>
        <v/>
      </c>
      <c r="AE93" s="10">
        <f>IF($V93="","",IFERROR(INDEX('MPS Plan'!$N$9:$N$108,$V93-8),""))</f>
        <v/>
      </c>
      <c r="AF93" s="10">
        <f>IF($V93="","",IFERROR(INDEX('MPS Plan'!$L$9:$L$108,$V93-8),""))</f>
        <v/>
      </c>
    </row>
    <row r="94" ht="25" customHeight="1">
      <c r="A94" s="13">
        <f>IFERROR(SMALL('MPS Plan'!$U$9:$U$108,ROWS($A$9:A94)),"")</f>
        <v/>
      </c>
      <c r="B94" s="10">
        <f>IF($A94="","",IFERROR(INDEX('MPS Plan'!$A$9:$A$108,MATCH($A94,'MPS Plan'!$U$9:$U$108,0)),""))</f>
        <v/>
      </c>
      <c r="C94" s="9">
        <f>IF($A94="","",IFERROR(INDEX('MPS Plan'!$E$9:$E$108,MATCH($A94,'MPS Plan'!$U$9:$U$108,0)),""))</f>
        <v/>
      </c>
      <c r="D94" s="10">
        <f>IF($A94="","",IFERROR(INDEX('MPS Plan'!$B$9:$B$108,MATCH($A94,'MPS Plan'!$U$9:$U$108,0)),""))</f>
        <v/>
      </c>
      <c r="E94" s="10">
        <f>IF($A94="","",IFERROR(INDEX('MPS Plan'!$C$9:$C$108,MATCH($A94,'MPS Plan'!$U$9:$U$108,0)),""))</f>
        <v/>
      </c>
      <c r="F94" s="10">
        <f>IF($A94="","",IFERROR(INDEX('MPS Plan'!$D$9:$D$108,MATCH($A94,'MPS Plan'!$U$9:$U$108,0)),""))</f>
        <v/>
      </c>
      <c r="G94" s="9">
        <f>IF($A94="","",IFERROR(INDEX('MPS Plan'!$F$9:$F$108,MATCH($A94,'MPS Plan'!$U$9:$U$108,0)),""))</f>
        <v/>
      </c>
      <c r="H94" s="10">
        <f>IF($A94="","",IFERROR(INDEX('MPS Plan'!$L$9:$L$108,MATCH($A94,'MPS Plan'!$U$9:$U$108,0)),""))</f>
        <v/>
      </c>
      <c r="I94" s="18">
        <f>IF($A94="","",IFERROR(INDEX('MPS Plan'!$G$9:$G$108,MATCH($A94,'MPS Plan'!$U$9:$U$108,0)),""))</f>
        <v/>
      </c>
      <c r="J94" s="18">
        <f>IF($A94="","",IFERROR(INDEX('MPS Plan'!$H$9:$H$108,MATCH($A94,'MPS Plan'!$U$9:$U$108,0)),""))</f>
        <v/>
      </c>
      <c r="K94" s="18">
        <f>IF($A94="","",IFERROR(INDEX('MPS Plan'!$I$9:$I$108,MATCH($A94,'MPS Plan'!$U$9:$U$108,0)),""))</f>
        <v/>
      </c>
      <c r="L94" s="18">
        <f>IF($A94="","",IFERROR(INDEX('MPS Plan'!$J$9:$J$108,MATCH($A94,'MPS Plan'!$U$9:$U$108,0)),""))</f>
        <v/>
      </c>
      <c r="M94" s="18">
        <f>IF($A94="","",IFERROR(INDEX('MPS Plan'!$K$9:$K$108,MATCH($A94,'MPS Plan'!$U$9:$U$108,0)),""))</f>
        <v/>
      </c>
      <c r="N94" s="18">
        <f>IF($A94="","",IFERROR(INDEX('MPS Plan'!$Q$9:$Q$108,MATCH($A94,'MPS Plan'!$U$9:$U$108,0)),""))</f>
        <v/>
      </c>
      <c r="O94" s="18">
        <f>IF($A94="","",IFERROR(INDEX('MPS Plan'!$R$9:$R$108,MATCH($A94,'MPS Plan'!$U$9:$U$108,0)),""))</f>
        <v/>
      </c>
      <c r="P94" s="10">
        <f>IF($A94="","",IFERROR(INDEX('MPS Plan'!$M$9:$M$108,MATCH($A94,'MPS Plan'!$U$9:$U$108,0)),""))</f>
        <v/>
      </c>
      <c r="Q94" s="10">
        <f>IF($A94="","",IFERROR(INDEX('MPS Plan'!$N$9:$N$108,MATCH($A94,'MPS Plan'!$U$9:$U$108,0)),""))</f>
        <v/>
      </c>
      <c r="R94" s="10">
        <f>IF($A94="","",IFERROR(INDEX('MPS Plan'!$O$9:$O$108,MATCH($A94,'MPS Plan'!$U$9:$U$108,0)),""))</f>
        <v/>
      </c>
      <c r="S94" s="10">
        <f>IF($A94="","",IFERROR(INDEX('MPS Plan'!$P$9:$P$108,MATCH($A94,'MPS Plan'!$U$9:$U$108,0)),""))</f>
        <v/>
      </c>
      <c r="T94" s="10">
        <f>IF($A94="","",IFERROR(IF(INDEX('MPS Plan'!$S$9:$S$108,MATCH($A94,'MPS Plan'!$U$9:$U$108,0))="Open",INDEX('MPS Plan'!$T$9:$T$108,MATCH($A94,'MPS Plan'!$U$9:$U$108,0)),"No open rescheduling exception identified"),""))</f>
        <v/>
      </c>
      <c r="V94" s="13">
        <f>IFERROR(AGGREGATE(15,6,ROW('MPS Plan'!$A$9:$A$108)/('MPS Plan'!$S$9:$S$108="Open"),ROWS($V$9:V94)),"")</f>
        <v/>
      </c>
      <c r="W94" s="10">
        <f>IF($V94="","",$V94)</f>
        <v/>
      </c>
      <c r="X94" s="9">
        <f>IF($V94="","",IFERROR(INDEX('MPS Plan'!$E$9:$E$108,$V94-8),""))</f>
        <v/>
      </c>
      <c r="Y94" s="10">
        <f>IF($V94="","",IFERROR(INDEX('MPS Plan'!$B$9:$B$108,$V94-8),""))</f>
        <v/>
      </c>
      <c r="Z94" s="10">
        <f>IF($V94="","",IFERROR(INDEX('MPS Plan'!$C$9:$C$108,$V94-8),""))</f>
        <v/>
      </c>
      <c r="AA94" s="10">
        <f>IF($V94="","",IFERROR(INDEX('MPS Plan'!$D$9:$D$108,$V94-8),""))</f>
        <v/>
      </c>
      <c r="AB94" s="9">
        <f>IF($V94="","",IFERROR(INDEX('MPS Plan'!$F$9:$F$108,$V94-8),""))</f>
        <v/>
      </c>
      <c r="AC94" s="10">
        <f>IF($V94="","",IFERROR(INDEX('MPS Plan'!$T$9:$T$108,$V94-8),""))</f>
        <v/>
      </c>
      <c r="AD94" s="10">
        <f>IF($V94="","",IFERROR(INDEX('MPS Plan'!$M$9:$M$108,$V94-8),""))</f>
        <v/>
      </c>
      <c r="AE94" s="10">
        <f>IF($V94="","",IFERROR(INDEX('MPS Plan'!$N$9:$N$108,$V94-8),""))</f>
        <v/>
      </c>
      <c r="AF94" s="10">
        <f>IF($V94="","",IFERROR(INDEX('MPS Plan'!$L$9:$L$108,$V94-8),""))</f>
        <v/>
      </c>
    </row>
    <row r="95" ht="25" customHeight="1">
      <c r="A95" s="13">
        <f>IFERROR(SMALL('MPS Plan'!$U$9:$U$108,ROWS($A$9:A95)),"")</f>
        <v/>
      </c>
      <c r="B95" s="10">
        <f>IF($A95="","",IFERROR(INDEX('MPS Plan'!$A$9:$A$108,MATCH($A95,'MPS Plan'!$U$9:$U$108,0)),""))</f>
        <v/>
      </c>
      <c r="C95" s="9">
        <f>IF($A95="","",IFERROR(INDEX('MPS Plan'!$E$9:$E$108,MATCH($A95,'MPS Plan'!$U$9:$U$108,0)),""))</f>
        <v/>
      </c>
      <c r="D95" s="10">
        <f>IF($A95="","",IFERROR(INDEX('MPS Plan'!$B$9:$B$108,MATCH($A95,'MPS Plan'!$U$9:$U$108,0)),""))</f>
        <v/>
      </c>
      <c r="E95" s="10">
        <f>IF($A95="","",IFERROR(INDEX('MPS Plan'!$C$9:$C$108,MATCH($A95,'MPS Plan'!$U$9:$U$108,0)),""))</f>
        <v/>
      </c>
      <c r="F95" s="10">
        <f>IF($A95="","",IFERROR(INDEX('MPS Plan'!$D$9:$D$108,MATCH($A95,'MPS Plan'!$U$9:$U$108,0)),""))</f>
        <v/>
      </c>
      <c r="G95" s="9">
        <f>IF($A95="","",IFERROR(INDEX('MPS Plan'!$F$9:$F$108,MATCH($A95,'MPS Plan'!$U$9:$U$108,0)),""))</f>
        <v/>
      </c>
      <c r="H95" s="10">
        <f>IF($A95="","",IFERROR(INDEX('MPS Plan'!$L$9:$L$108,MATCH($A95,'MPS Plan'!$U$9:$U$108,0)),""))</f>
        <v/>
      </c>
      <c r="I95" s="18">
        <f>IF($A95="","",IFERROR(INDEX('MPS Plan'!$G$9:$G$108,MATCH($A95,'MPS Plan'!$U$9:$U$108,0)),""))</f>
        <v/>
      </c>
      <c r="J95" s="18">
        <f>IF($A95="","",IFERROR(INDEX('MPS Plan'!$H$9:$H$108,MATCH($A95,'MPS Plan'!$U$9:$U$108,0)),""))</f>
        <v/>
      </c>
      <c r="K95" s="18">
        <f>IF($A95="","",IFERROR(INDEX('MPS Plan'!$I$9:$I$108,MATCH($A95,'MPS Plan'!$U$9:$U$108,0)),""))</f>
        <v/>
      </c>
      <c r="L95" s="18">
        <f>IF($A95="","",IFERROR(INDEX('MPS Plan'!$J$9:$J$108,MATCH($A95,'MPS Plan'!$U$9:$U$108,0)),""))</f>
        <v/>
      </c>
      <c r="M95" s="18">
        <f>IF($A95="","",IFERROR(INDEX('MPS Plan'!$K$9:$K$108,MATCH($A95,'MPS Plan'!$U$9:$U$108,0)),""))</f>
        <v/>
      </c>
      <c r="N95" s="18">
        <f>IF($A95="","",IFERROR(INDEX('MPS Plan'!$Q$9:$Q$108,MATCH($A95,'MPS Plan'!$U$9:$U$108,0)),""))</f>
        <v/>
      </c>
      <c r="O95" s="18">
        <f>IF($A95="","",IFERROR(INDEX('MPS Plan'!$R$9:$R$108,MATCH($A95,'MPS Plan'!$U$9:$U$108,0)),""))</f>
        <v/>
      </c>
      <c r="P95" s="10">
        <f>IF($A95="","",IFERROR(INDEX('MPS Plan'!$M$9:$M$108,MATCH($A95,'MPS Plan'!$U$9:$U$108,0)),""))</f>
        <v/>
      </c>
      <c r="Q95" s="10">
        <f>IF($A95="","",IFERROR(INDEX('MPS Plan'!$N$9:$N$108,MATCH($A95,'MPS Plan'!$U$9:$U$108,0)),""))</f>
        <v/>
      </c>
      <c r="R95" s="10">
        <f>IF($A95="","",IFERROR(INDEX('MPS Plan'!$O$9:$O$108,MATCH($A95,'MPS Plan'!$U$9:$U$108,0)),""))</f>
        <v/>
      </c>
      <c r="S95" s="10">
        <f>IF($A95="","",IFERROR(INDEX('MPS Plan'!$P$9:$P$108,MATCH($A95,'MPS Plan'!$U$9:$U$108,0)),""))</f>
        <v/>
      </c>
      <c r="T95" s="10">
        <f>IF($A95="","",IFERROR(IF(INDEX('MPS Plan'!$S$9:$S$108,MATCH($A95,'MPS Plan'!$U$9:$U$108,0))="Open",INDEX('MPS Plan'!$T$9:$T$108,MATCH($A95,'MPS Plan'!$U$9:$U$108,0)),"No open rescheduling exception identified"),""))</f>
        <v/>
      </c>
      <c r="V95" s="13">
        <f>IFERROR(AGGREGATE(15,6,ROW('MPS Plan'!$A$9:$A$108)/('MPS Plan'!$S$9:$S$108="Open"),ROWS($V$9:V95)),"")</f>
        <v/>
      </c>
      <c r="W95" s="10">
        <f>IF($V95="","",$V95)</f>
        <v/>
      </c>
      <c r="X95" s="9">
        <f>IF($V95="","",IFERROR(INDEX('MPS Plan'!$E$9:$E$108,$V95-8),""))</f>
        <v/>
      </c>
      <c r="Y95" s="10">
        <f>IF($V95="","",IFERROR(INDEX('MPS Plan'!$B$9:$B$108,$V95-8),""))</f>
        <v/>
      </c>
      <c r="Z95" s="10">
        <f>IF($V95="","",IFERROR(INDEX('MPS Plan'!$C$9:$C$108,$V95-8),""))</f>
        <v/>
      </c>
      <c r="AA95" s="10">
        <f>IF($V95="","",IFERROR(INDEX('MPS Plan'!$D$9:$D$108,$V95-8),""))</f>
        <v/>
      </c>
      <c r="AB95" s="9">
        <f>IF($V95="","",IFERROR(INDEX('MPS Plan'!$F$9:$F$108,$V95-8),""))</f>
        <v/>
      </c>
      <c r="AC95" s="10">
        <f>IF($V95="","",IFERROR(INDEX('MPS Plan'!$T$9:$T$108,$V95-8),""))</f>
        <v/>
      </c>
      <c r="AD95" s="10">
        <f>IF($V95="","",IFERROR(INDEX('MPS Plan'!$M$9:$M$108,$V95-8),""))</f>
        <v/>
      </c>
      <c r="AE95" s="10">
        <f>IF($V95="","",IFERROR(INDEX('MPS Plan'!$N$9:$N$108,$V95-8),""))</f>
        <v/>
      </c>
      <c r="AF95" s="10">
        <f>IF($V95="","",IFERROR(INDEX('MPS Plan'!$L$9:$L$108,$V95-8),""))</f>
        <v/>
      </c>
    </row>
    <row r="96" ht="25" customHeight="1">
      <c r="A96" s="13">
        <f>IFERROR(SMALL('MPS Plan'!$U$9:$U$108,ROWS($A$9:A96)),"")</f>
        <v/>
      </c>
      <c r="B96" s="10">
        <f>IF($A96="","",IFERROR(INDEX('MPS Plan'!$A$9:$A$108,MATCH($A96,'MPS Plan'!$U$9:$U$108,0)),""))</f>
        <v/>
      </c>
      <c r="C96" s="9">
        <f>IF($A96="","",IFERROR(INDEX('MPS Plan'!$E$9:$E$108,MATCH($A96,'MPS Plan'!$U$9:$U$108,0)),""))</f>
        <v/>
      </c>
      <c r="D96" s="10">
        <f>IF($A96="","",IFERROR(INDEX('MPS Plan'!$B$9:$B$108,MATCH($A96,'MPS Plan'!$U$9:$U$108,0)),""))</f>
        <v/>
      </c>
      <c r="E96" s="10">
        <f>IF($A96="","",IFERROR(INDEX('MPS Plan'!$C$9:$C$108,MATCH($A96,'MPS Plan'!$U$9:$U$108,0)),""))</f>
        <v/>
      </c>
      <c r="F96" s="10">
        <f>IF($A96="","",IFERROR(INDEX('MPS Plan'!$D$9:$D$108,MATCH($A96,'MPS Plan'!$U$9:$U$108,0)),""))</f>
        <v/>
      </c>
      <c r="G96" s="9">
        <f>IF($A96="","",IFERROR(INDEX('MPS Plan'!$F$9:$F$108,MATCH($A96,'MPS Plan'!$U$9:$U$108,0)),""))</f>
        <v/>
      </c>
      <c r="H96" s="10">
        <f>IF($A96="","",IFERROR(INDEX('MPS Plan'!$L$9:$L$108,MATCH($A96,'MPS Plan'!$U$9:$U$108,0)),""))</f>
        <v/>
      </c>
      <c r="I96" s="18">
        <f>IF($A96="","",IFERROR(INDEX('MPS Plan'!$G$9:$G$108,MATCH($A96,'MPS Plan'!$U$9:$U$108,0)),""))</f>
        <v/>
      </c>
      <c r="J96" s="18">
        <f>IF($A96="","",IFERROR(INDEX('MPS Plan'!$H$9:$H$108,MATCH($A96,'MPS Plan'!$U$9:$U$108,0)),""))</f>
        <v/>
      </c>
      <c r="K96" s="18">
        <f>IF($A96="","",IFERROR(INDEX('MPS Plan'!$I$9:$I$108,MATCH($A96,'MPS Plan'!$U$9:$U$108,0)),""))</f>
        <v/>
      </c>
      <c r="L96" s="18">
        <f>IF($A96="","",IFERROR(INDEX('MPS Plan'!$J$9:$J$108,MATCH($A96,'MPS Plan'!$U$9:$U$108,0)),""))</f>
        <v/>
      </c>
      <c r="M96" s="18">
        <f>IF($A96="","",IFERROR(INDEX('MPS Plan'!$K$9:$K$108,MATCH($A96,'MPS Plan'!$U$9:$U$108,0)),""))</f>
        <v/>
      </c>
      <c r="N96" s="18">
        <f>IF($A96="","",IFERROR(INDEX('MPS Plan'!$Q$9:$Q$108,MATCH($A96,'MPS Plan'!$U$9:$U$108,0)),""))</f>
        <v/>
      </c>
      <c r="O96" s="18">
        <f>IF($A96="","",IFERROR(INDEX('MPS Plan'!$R$9:$R$108,MATCH($A96,'MPS Plan'!$U$9:$U$108,0)),""))</f>
        <v/>
      </c>
      <c r="P96" s="10">
        <f>IF($A96="","",IFERROR(INDEX('MPS Plan'!$M$9:$M$108,MATCH($A96,'MPS Plan'!$U$9:$U$108,0)),""))</f>
        <v/>
      </c>
      <c r="Q96" s="10">
        <f>IF($A96="","",IFERROR(INDEX('MPS Plan'!$N$9:$N$108,MATCH($A96,'MPS Plan'!$U$9:$U$108,0)),""))</f>
        <v/>
      </c>
      <c r="R96" s="10">
        <f>IF($A96="","",IFERROR(INDEX('MPS Plan'!$O$9:$O$108,MATCH($A96,'MPS Plan'!$U$9:$U$108,0)),""))</f>
        <v/>
      </c>
      <c r="S96" s="10">
        <f>IF($A96="","",IFERROR(INDEX('MPS Plan'!$P$9:$P$108,MATCH($A96,'MPS Plan'!$U$9:$U$108,0)),""))</f>
        <v/>
      </c>
      <c r="T96" s="10">
        <f>IF($A96="","",IFERROR(IF(INDEX('MPS Plan'!$S$9:$S$108,MATCH($A96,'MPS Plan'!$U$9:$U$108,0))="Open",INDEX('MPS Plan'!$T$9:$T$108,MATCH($A96,'MPS Plan'!$U$9:$U$108,0)),"No open rescheduling exception identified"),""))</f>
        <v/>
      </c>
      <c r="V96" s="13">
        <f>IFERROR(AGGREGATE(15,6,ROW('MPS Plan'!$A$9:$A$108)/('MPS Plan'!$S$9:$S$108="Open"),ROWS($V$9:V96)),"")</f>
        <v/>
      </c>
      <c r="W96" s="10">
        <f>IF($V96="","",$V96)</f>
        <v/>
      </c>
      <c r="X96" s="9">
        <f>IF($V96="","",IFERROR(INDEX('MPS Plan'!$E$9:$E$108,$V96-8),""))</f>
        <v/>
      </c>
      <c r="Y96" s="10">
        <f>IF($V96="","",IFERROR(INDEX('MPS Plan'!$B$9:$B$108,$V96-8),""))</f>
        <v/>
      </c>
      <c r="Z96" s="10">
        <f>IF($V96="","",IFERROR(INDEX('MPS Plan'!$C$9:$C$108,$V96-8),""))</f>
        <v/>
      </c>
      <c r="AA96" s="10">
        <f>IF($V96="","",IFERROR(INDEX('MPS Plan'!$D$9:$D$108,$V96-8),""))</f>
        <v/>
      </c>
      <c r="AB96" s="9">
        <f>IF($V96="","",IFERROR(INDEX('MPS Plan'!$F$9:$F$108,$V96-8),""))</f>
        <v/>
      </c>
      <c r="AC96" s="10">
        <f>IF($V96="","",IFERROR(INDEX('MPS Plan'!$T$9:$T$108,$V96-8),""))</f>
        <v/>
      </c>
      <c r="AD96" s="10">
        <f>IF($V96="","",IFERROR(INDEX('MPS Plan'!$M$9:$M$108,$V96-8),""))</f>
        <v/>
      </c>
      <c r="AE96" s="10">
        <f>IF($V96="","",IFERROR(INDEX('MPS Plan'!$N$9:$N$108,$V96-8),""))</f>
        <v/>
      </c>
      <c r="AF96" s="10">
        <f>IF($V96="","",IFERROR(INDEX('MPS Plan'!$L$9:$L$108,$V96-8),""))</f>
        <v/>
      </c>
    </row>
    <row r="97" ht="25" customHeight="1">
      <c r="A97" s="13">
        <f>IFERROR(SMALL('MPS Plan'!$U$9:$U$108,ROWS($A$9:A97)),"")</f>
        <v/>
      </c>
      <c r="B97" s="10">
        <f>IF($A97="","",IFERROR(INDEX('MPS Plan'!$A$9:$A$108,MATCH($A97,'MPS Plan'!$U$9:$U$108,0)),""))</f>
        <v/>
      </c>
      <c r="C97" s="9">
        <f>IF($A97="","",IFERROR(INDEX('MPS Plan'!$E$9:$E$108,MATCH($A97,'MPS Plan'!$U$9:$U$108,0)),""))</f>
        <v/>
      </c>
      <c r="D97" s="10">
        <f>IF($A97="","",IFERROR(INDEX('MPS Plan'!$B$9:$B$108,MATCH($A97,'MPS Plan'!$U$9:$U$108,0)),""))</f>
        <v/>
      </c>
      <c r="E97" s="10">
        <f>IF($A97="","",IFERROR(INDEX('MPS Plan'!$C$9:$C$108,MATCH($A97,'MPS Plan'!$U$9:$U$108,0)),""))</f>
        <v/>
      </c>
      <c r="F97" s="10">
        <f>IF($A97="","",IFERROR(INDEX('MPS Plan'!$D$9:$D$108,MATCH($A97,'MPS Plan'!$U$9:$U$108,0)),""))</f>
        <v/>
      </c>
      <c r="G97" s="9">
        <f>IF($A97="","",IFERROR(INDEX('MPS Plan'!$F$9:$F$108,MATCH($A97,'MPS Plan'!$U$9:$U$108,0)),""))</f>
        <v/>
      </c>
      <c r="H97" s="10">
        <f>IF($A97="","",IFERROR(INDEX('MPS Plan'!$L$9:$L$108,MATCH($A97,'MPS Plan'!$U$9:$U$108,0)),""))</f>
        <v/>
      </c>
      <c r="I97" s="18">
        <f>IF($A97="","",IFERROR(INDEX('MPS Plan'!$G$9:$G$108,MATCH($A97,'MPS Plan'!$U$9:$U$108,0)),""))</f>
        <v/>
      </c>
      <c r="J97" s="18">
        <f>IF($A97="","",IFERROR(INDEX('MPS Plan'!$H$9:$H$108,MATCH($A97,'MPS Plan'!$U$9:$U$108,0)),""))</f>
        <v/>
      </c>
      <c r="K97" s="18">
        <f>IF($A97="","",IFERROR(INDEX('MPS Plan'!$I$9:$I$108,MATCH($A97,'MPS Plan'!$U$9:$U$108,0)),""))</f>
        <v/>
      </c>
      <c r="L97" s="18">
        <f>IF($A97="","",IFERROR(INDEX('MPS Plan'!$J$9:$J$108,MATCH($A97,'MPS Plan'!$U$9:$U$108,0)),""))</f>
        <v/>
      </c>
      <c r="M97" s="18">
        <f>IF($A97="","",IFERROR(INDEX('MPS Plan'!$K$9:$K$108,MATCH($A97,'MPS Plan'!$U$9:$U$108,0)),""))</f>
        <v/>
      </c>
      <c r="N97" s="18">
        <f>IF($A97="","",IFERROR(INDEX('MPS Plan'!$Q$9:$Q$108,MATCH($A97,'MPS Plan'!$U$9:$U$108,0)),""))</f>
        <v/>
      </c>
      <c r="O97" s="18">
        <f>IF($A97="","",IFERROR(INDEX('MPS Plan'!$R$9:$R$108,MATCH($A97,'MPS Plan'!$U$9:$U$108,0)),""))</f>
        <v/>
      </c>
      <c r="P97" s="10">
        <f>IF($A97="","",IFERROR(INDEX('MPS Plan'!$M$9:$M$108,MATCH($A97,'MPS Plan'!$U$9:$U$108,0)),""))</f>
        <v/>
      </c>
      <c r="Q97" s="10">
        <f>IF($A97="","",IFERROR(INDEX('MPS Plan'!$N$9:$N$108,MATCH($A97,'MPS Plan'!$U$9:$U$108,0)),""))</f>
        <v/>
      </c>
      <c r="R97" s="10">
        <f>IF($A97="","",IFERROR(INDEX('MPS Plan'!$O$9:$O$108,MATCH($A97,'MPS Plan'!$U$9:$U$108,0)),""))</f>
        <v/>
      </c>
      <c r="S97" s="10">
        <f>IF($A97="","",IFERROR(INDEX('MPS Plan'!$P$9:$P$108,MATCH($A97,'MPS Plan'!$U$9:$U$108,0)),""))</f>
        <v/>
      </c>
      <c r="T97" s="10">
        <f>IF($A97="","",IFERROR(IF(INDEX('MPS Plan'!$S$9:$S$108,MATCH($A97,'MPS Plan'!$U$9:$U$108,0))="Open",INDEX('MPS Plan'!$T$9:$T$108,MATCH($A97,'MPS Plan'!$U$9:$U$108,0)),"No open rescheduling exception identified"),""))</f>
        <v/>
      </c>
      <c r="V97" s="13">
        <f>IFERROR(AGGREGATE(15,6,ROW('MPS Plan'!$A$9:$A$108)/('MPS Plan'!$S$9:$S$108="Open"),ROWS($V$9:V97)),"")</f>
        <v/>
      </c>
      <c r="W97" s="10">
        <f>IF($V97="","",$V97)</f>
        <v/>
      </c>
      <c r="X97" s="9">
        <f>IF($V97="","",IFERROR(INDEX('MPS Plan'!$E$9:$E$108,$V97-8),""))</f>
        <v/>
      </c>
      <c r="Y97" s="10">
        <f>IF($V97="","",IFERROR(INDEX('MPS Plan'!$B$9:$B$108,$V97-8),""))</f>
        <v/>
      </c>
      <c r="Z97" s="10">
        <f>IF($V97="","",IFERROR(INDEX('MPS Plan'!$C$9:$C$108,$V97-8),""))</f>
        <v/>
      </c>
      <c r="AA97" s="10">
        <f>IF($V97="","",IFERROR(INDEX('MPS Plan'!$D$9:$D$108,$V97-8),""))</f>
        <v/>
      </c>
      <c r="AB97" s="9">
        <f>IF($V97="","",IFERROR(INDEX('MPS Plan'!$F$9:$F$108,$V97-8),""))</f>
        <v/>
      </c>
      <c r="AC97" s="10">
        <f>IF($V97="","",IFERROR(INDEX('MPS Plan'!$T$9:$T$108,$V97-8),""))</f>
        <v/>
      </c>
      <c r="AD97" s="10">
        <f>IF($V97="","",IFERROR(INDEX('MPS Plan'!$M$9:$M$108,$V97-8),""))</f>
        <v/>
      </c>
      <c r="AE97" s="10">
        <f>IF($V97="","",IFERROR(INDEX('MPS Plan'!$N$9:$N$108,$V97-8),""))</f>
        <v/>
      </c>
      <c r="AF97" s="10">
        <f>IF($V97="","",IFERROR(INDEX('MPS Plan'!$L$9:$L$108,$V97-8),""))</f>
        <v/>
      </c>
    </row>
    <row r="98" ht="25" customHeight="1">
      <c r="A98" s="13">
        <f>IFERROR(SMALL('MPS Plan'!$U$9:$U$108,ROWS($A$9:A98)),"")</f>
        <v/>
      </c>
      <c r="B98" s="10">
        <f>IF($A98="","",IFERROR(INDEX('MPS Plan'!$A$9:$A$108,MATCH($A98,'MPS Plan'!$U$9:$U$108,0)),""))</f>
        <v/>
      </c>
      <c r="C98" s="9">
        <f>IF($A98="","",IFERROR(INDEX('MPS Plan'!$E$9:$E$108,MATCH($A98,'MPS Plan'!$U$9:$U$108,0)),""))</f>
        <v/>
      </c>
      <c r="D98" s="10">
        <f>IF($A98="","",IFERROR(INDEX('MPS Plan'!$B$9:$B$108,MATCH($A98,'MPS Plan'!$U$9:$U$108,0)),""))</f>
        <v/>
      </c>
      <c r="E98" s="10">
        <f>IF($A98="","",IFERROR(INDEX('MPS Plan'!$C$9:$C$108,MATCH($A98,'MPS Plan'!$U$9:$U$108,0)),""))</f>
        <v/>
      </c>
      <c r="F98" s="10">
        <f>IF($A98="","",IFERROR(INDEX('MPS Plan'!$D$9:$D$108,MATCH($A98,'MPS Plan'!$U$9:$U$108,0)),""))</f>
        <v/>
      </c>
      <c r="G98" s="9">
        <f>IF($A98="","",IFERROR(INDEX('MPS Plan'!$F$9:$F$108,MATCH($A98,'MPS Plan'!$U$9:$U$108,0)),""))</f>
        <v/>
      </c>
      <c r="H98" s="10">
        <f>IF($A98="","",IFERROR(INDEX('MPS Plan'!$L$9:$L$108,MATCH($A98,'MPS Plan'!$U$9:$U$108,0)),""))</f>
        <v/>
      </c>
      <c r="I98" s="18">
        <f>IF($A98="","",IFERROR(INDEX('MPS Plan'!$G$9:$G$108,MATCH($A98,'MPS Plan'!$U$9:$U$108,0)),""))</f>
        <v/>
      </c>
      <c r="J98" s="18">
        <f>IF($A98="","",IFERROR(INDEX('MPS Plan'!$H$9:$H$108,MATCH($A98,'MPS Plan'!$U$9:$U$108,0)),""))</f>
        <v/>
      </c>
      <c r="K98" s="18">
        <f>IF($A98="","",IFERROR(INDEX('MPS Plan'!$I$9:$I$108,MATCH($A98,'MPS Plan'!$U$9:$U$108,0)),""))</f>
        <v/>
      </c>
      <c r="L98" s="18">
        <f>IF($A98="","",IFERROR(INDEX('MPS Plan'!$J$9:$J$108,MATCH($A98,'MPS Plan'!$U$9:$U$108,0)),""))</f>
        <v/>
      </c>
      <c r="M98" s="18">
        <f>IF($A98="","",IFERROR(INDEX('MPS Plan'!$K$9:$K$108,MATCH($A98,'MPS Plan'!$U$9:$U$108,0)),""))</f>
        <v/>
      </c>
      <c r="N98" s="18">
        <f>IF($A98="","",IFERROR(INDEX('MPS Plan'!$Q$9:$Q$108,MATCH($A98,'MPS Plan'!$U$9:$U$108,0)),""))</f>
        <v/>
      </c>
      <c r="O98" s="18">
        <f>IF($A98="","",IFERROR(INDEX('MPS Plan'!$R$9:$R$108,MATCH($A98,'MPS Plan'!$U$9:$U$108,0)),""))</f>
        <v/>
      </c>
      <c r="P98" s="10">
        <f>IF($A98="","",IFERROR(INDEX('MPS Plan'!$M$9:$M$108,MATCH($A98,'MPS Plan'!$U$9:$U$108,0)),""))</f>
        <v/>
      </c>
      <c r="Q98" s="10">
        <f>IF($A98="","",IFERROR(INDEX('MPS Plan'!$N$9:$N$108,MATCH($A98,'MPS Plan'!$U$9:$U$108,0)),""))</f>
        <v/>
      </c>
      <c r="R98" s="10">
        <f>IF($A98="","",IFERROR(INDEX('MPS Plan'!$O$9:$O$108,MATCH($A98,'MPS Plan'!$U$9:$U$108,0)),""))</f>
        <v/>
      </c>
      <c r="S98" s="10">
        <f>IF($A98="","",IFERROR(INDEX('MPS Plan'!$P$9:$P$108,MATCH($A98,'MPS Plan'!$U$9:$U$108,0)),""))</f>
        <v/>
      </c>
      <c r="T98" s="10">
        <f>IF($A98="","",IFERROR(IF(INDEX('MPS Plan'!$S$9:$S$108,MATCH($A98,'MPS Plan'!$U$9:$U$108,0))="Open",INDEX('MPS Plan'!$T$9:$T$108,MATCH($A98,'MPS Plan'!$U$9:$U$108,0)),"No open rescheduling exception identified"),""))</f>
        <v/>
      </c>
      <c r="V98" s="13">
        <f>IFERROR(AGGREGATE(15,6,ROW('MPS Plan'!$A$9:$A$108)/('MPS Plan'!$S$9:$S$108="Open"),ROWS($V$9:V98)),"")</f>
        <v/>
      </c>
      <c r="W98" s="10">
        <f>IF($V98="","",$V98)</f>
        <v/>
      </c>
      <c r="X98" s="9">
        <f>IF($V98="","",IFERROR(INDEX('MPS Plan'!$E$9:$E$108,$V98-8),""))</f>
        <v/>
      </c>
      <c r="Y98" s="10">
        <f>IF($V98="","",IFERROR(INDEX('MPS Plan'!$B$9:$B$108,$V98-8),""))</f>
        <v/>
      </c>
      <c r="Z98" s="10">
        <f>IF($V98="","",IFERROR(INDEX('MPS Plan'!$C$9:$C$108,$V98-8),""))</f>
        <v/>
      </c>
      <c r="AA98" s="10">
        <f>IF($V98="","",IFERROR(INDEX('MPS Plan'!$D$9:$D$108,$V98-8),""))</f>
        <v/>
      </c>
      <c r="AB98" s="9">
        <f>IF($V98="","",IFERROR(INDEX('MPS Plan'!$F$9:$F$108,$V98-8),""))</f>
        <v/>
      </c>
      <c r="AC98" s="10">
        <f>IF($V98="","",IFERROR(INDEX('MPS Plan'!$T$9:$T$108,$V98-8),""))</f>
        <v/>
      </c>
      <c r="AD98" s="10">
        <f>IF($V98="","",IFERROR(INDEX('MPS Plan'!$M$9:$M$108,$V98-8),""))</f>
        <v/>
      </c>
      <c r="AE98" s="10">
        <f>IF($V98="","",IFERROR(INDEX('MPS Plan'!$N$9:$N$108,$V98-8),""))</f>
        <v/>
      </c>
      <c r="AF98" s="10">
        <f>IF($V98="","",IFERROR(INDEX('MPS Plan'!$L$9:$L$108,$V98-8),""))</f>
        <v/>
      </c>
    </row>
    <row r="99" ht="25" customHeight="1">
      <c r="A99" s="13">
        <f>IFERROR(SMALL('MPS Plan'!$U$9:$U$108,ROWS($A$9:A99)),"")</f>
        <v/>
      </c>
      <c r="B99" s="10">
        <f>IF($A99="","",IFERROR(INDEX('MPS Plan'!$A$9:$A$108,MATCH($A99,'MPS Plan'!$U$9:$U$108,0)),""))</f>
        <v/>
      </c>
      <c r="C99" s="9">
        <f>IF($A99="","",IFERROR(INDEX('MPS Plan'!$E$9:$E$108,MATCH($A99,'MPS Plan'!$U$9:$U$108,0)),""))</f>
        <v/>
      </c>
      <c r="D99" s="10">
        <f>IF($A99="","",IFERROR(INDEX('MPS Plan'!$B$9:$B$108,MATCH($A99,'MPS Plan'!$U$9:$U$108,0)),""))</f>
        <v/>
      </c>
      <c r="E99" s="10">
        <f>IF($A99="","",IFERROR(INDEX('MPS Plan'!$C$9:$C$108,MATCH($A99,'MPS Plan'!$U$9:$U$108,0)),""))</f>
        <v/>
      </c>
      <c r="F99" s="10">
        <f>IF($A99="","",IFERROR(INDEX('MPS Plan'!$D$9:$D$108,MATCH($A99,'MPS Plan'!$U$9:$U$108,0)),""))</f>
        <v/>
      </c>
      <c r="G99" s="9">
        <f>IF($A99="","",IFERROR(INDEX('MPS Plan'!$F$9:$F$108,MATCH($A99,'MPS Plan'!$U$9:$U$108,0)),""))</f>
        <v/>
      </c>
      <c r="H99" s="10">
        <f>IF($A99="","",IFERROR(INDEX('MPS Plan'!$L$9:$L$108,MATCH($A99,'MPS Plan'!$U$9:$U$108,0)),""))</f>
        <v/>
      </c>
      <c r="I99" s="18">
        <f>IF($A99="","",IFERROR(INDEX('MPS Plan'!$G$9:$G$108,MATCH($A99,'MPS Plan'!$U$9:$U$108,0)),""))</f>
        <v/>
      </c>
      <c r="J99" s="18">
        <f>IF($A99="","",IFERROR(INDEX('MPS Plan'!$H$9:$H$108,MATCH($A99,'MPS Plan'!$U$9:$U$108,0)),""))</f>
        <v/>
      </c>
      <c r="K99" s="18">
        <f>IF($A99="","",IFERROR(INDEX('MPS Plan'!$I$9:$I$108,MATCH($A99,'MPS Plan'!$U$9:$U$108,0)),""))</f>
        <v/>
      </c>
      <c r="L99" s="18">
        <f>IF($A99="","",IFERROR(INDEX('MPS Plan'!$J$9:$J$108,MATCH($A99,'MPS Plan'!$U$9:$U$108,0)),""))</f>
        <v/>
      </c>
      <c r="M99" s="18">
        <f>IF($A99="","",IFERROR(INDEX('MPS Plan'!$K$9:$K$108,MATCH($A99,'MPS Plan'!$U$9:$U$108,0)),""))</f>
        <v/>
      </c>
      <c r="N99" s="18">
        <f>IF($A99="","",IFERROR(INDEX('MPS Plan'!$Q$9:$Q$108,MATCH($A99,'MPS Plan'!$U$9:$U$108,0)),""))</f>
        <v/>
      </c>
      <c r="O99" s="18">
        <f>IF($A99="","",IFERROR(INDEX('MPS Plan'!$R$9:$R$108,MATCH($A99,'MPS Plan'!$U$9:$U$108,0)),""))</f>
        <v/>
      </c>
      <c r="P99" s="10">
        <f>IF($A99="","",IFERROR(INDEX('MPS Plan'!$M$9:$M$108,MATCH($A99,'MPS Plan'!$U$9:$U$108,0)),""))</f>
        <v/>
      </c>
      <c r="Q99" s="10">
        <f>IF($A99="","",IFERROR(INDEX('MPS Plan'!$N$9:$N$108,MATCH($A99,'MPS Plan'!$U$9:$U$108,0)),""))</f>
        <v/>
      </c>
      <c r="R99" s="10">
        <f>IF($A99="","",IFERROR(INDEX('MPS Plan'!$O$9:$O$108,MATCH($A99,'MPS Plan'!$U$9:$U$108,0)),""))</f>
        <v/>
      </c>
      <c r="S99" s="10">
        <f>IF($A99="","",IFERROR(INDEX('MPS Plan'!$P$9:$P$108,MATCH($A99,'MPS Plan'!$U$9:$U$108,0)),""))</f>
        <v/>
      </c>
      <c r="T99" s="10">
        <f>IF($A99="","",IFERROR(IF(INDEX('MPS Plan'!$S$9:$S$108,MATCH($A99,'MPS Plan'!$U$9:$U$108,0))="Open",INDEX('MPS Plan'!$T$9:$T$108,MATCH($A99,'MPS Plan'!$U$9:$U$108,0)),"No open rescheduling exception identified"),""))</f>
        <v/>
      </c>
      <c r="V99" s="13">
        <f>IFERROR(AGGREGATE(15,6,ROW('MPS Plan'!$A$9:$A$108)/('MPS Plan'!$S$9:$S$108="Open"),ROWS($V$9:V99)),"")</f>
        <v/>
      </c>
      <c r="W99" s="10">
        <f>IF($V99="","",$V99)</f>
        <v/>
      </c>
      <c r="X99" s="9">
        <f>IF($V99="","",IFERROR(INDEX('MPS Plan'!$E$9:$E$108,$V99-8),""))</f>
        <v/>
      </c>
      <c r="Y99" s="10">
        <f>IF($V99="","",IFERROR(INDEX('MPS Plan'!$B$9:$B$108,$V99-8),""))</f>
        <v/>
      </c>
      <c r="Z99" s="10">
        <f>IF($V99="","",IFERROR(INDEX('MPS Plan'!$C$9:$C$108,$V99-8),""))</f>
        <v/>
      </c>
      <c r="AA99" s="10">
        <f>IF($V99="","",IFERROR(INDEX('MPS Plan'!$D$9:$D$108,$V99-8),""))</f>
        <v/>
      </c>
      <c r="AB99" s="9">
        <f>IF($V99="","",IFERROR(INDEX('MPS Plan'!$F$9:$F$108,$V99-8),""))</f>
        <v/>
      </c>
      <c r="AC99" s="10">
        <f>IF($V99="","",IFERROR(INDEX('MPS Plan'!$T$9:$T$108,$V99-8),""))</f>
        <v/>
      </c>
      <c r="AD99" s="10">
        <f>IF($V99="","",IFERROR(INDEX('MPS Plan'!$M$9:$M$108,$V99-8),""))</f>
        <v/>
      </c>
      <c r="AE99" s="10">
        <f>IF($V99="","",IFERROR(INDEX('MPS Plan'!$N$9:$N$108,$V99-8),""))</f>
        <v/>
      </c>
      <c r="AF99" s="10">
        <f>IF($V99="","",IFERROR(INDEX('MPS Plan'!$L$9:$L$108,$V99-8),""))</f>
        <v/>
      </c>
    </row>
    <row r="100" ht="25" customHeight="1">
      <c r="A100" s="13">
        <f>IFERROR(SMALL('MPS Plan'!$U$9:$U$108,ROWS($A$9:A100)),"")</f>
        <v/>
      </c>
      <c r="B100" s="10">
        <f>IF($A100="","",IFERROR(INDEX('MPS Plan'!$A$9:$A$108,MATCH($A100,'MPS Plan'!$U$9:$U$108,0)),""))</f>
        <v/>
      </c>
      <c r="C100" s="9">
        <f>IF($A100="","",IFERROR(INDEX('MPS Plan'!$E$9:$E$108,MATCH($A100,'MPS Plan'!$U$9:$U$108,0)),""))</f>
        <v/>
      </c>
      <c r="D100" s="10">
        <f>IF($A100="","",IFERROR(INDEX('MPS Plan'!$B$9:$B$108,MATCH($A100,'MPS Plan'!$U$9:$U$108,0)),""))</f>
        <v/>
      </c>
      <c r="E100" s="10">
        <f>IF($A100="","",IFERROR(INDEX('MPS Plan'!$C$9:$C$108,MATCH($A100,'MPS Plan'!$U$9:$U$108,0)),""))</f>
        <v/>
      </c>
      <c r="F100" s="10">
        <f>IF($A100="","",IFERROR(INDEX('MPS Plan'!$D$9:$D$108,MATCH($A100,'MPS Plan'!$U$9:$U$108,0)),""))</f>
        <v/>
      </c>
      <c r="G100" s="9">
        <f>IF($A100="","",IFERROR(INDEX('MPS Plan'!$F$9:$F$108,MATCH($A100,'MPS Plan'!$U$9:$U$108,0)),""))</f>
        <v/>
      </c>
      <c r="H100" s="10">
        <f>IF($A100="","",IFERROR(INDEX('MPS Plan'!$L$9:$L$108,MATCH($A100,'MPS Plan'!$U$9:$U$108,0)),""))</f>
        <v/>
      </c>
      <c r="I100" s="18">
        <f>IF($A100="","",IFERROR(INDEX('MPS Plan'!$G$9:$G$108,MATCH($A100,'MPS Plan'!$U$9:$U$108,0)),""))</f>
        <v/>
      </c>
      <c r="J100" s="18">
        <f>IF($A100="","",IFERROR(INDEX('MPS Plan'!$H$9:$H$108,MATCH($A100,'MPS Plan'!$U$9:$U$108,0)),""))</f>
        <v/>
      </c>
      <c r="K100" s="18">
        <f>IF($A100="","",IFERROR(INDEX('MPS Plan'!$I$9:$I$108,MATCH($A100,'MPS Plan'!$U$9:$U$108,0)),""))</f>
        <v/>
      </c>
      <c r="L100" s="18">
        <f>IF($A100="","",IFERROR(INDEX('MPS Plan'!$J$9:$J$108,MATCH($A100,'MPS Plan'!$U$9:$U$108,0)),""))</f>
        <v/>
      </c>
      <c r="M100" s="18">
        <f>IF($A100="","",IFERROR(INDEX('MPS Plan'!$K$9:$K$108,MATCH($A100,'MPS Plan'!$U$9:$U$108,0)),""))</f>
        <v/>
      </c>
      <c r="N100" s="18">
        <f>IF($A100="","",IFERROR(INDEX('MPS Plan'!$Q$9:$Q$108,MATCH($A100,'MPS Plan'!$U$9:$U$108,0)),""))</f>
        <v/>
      </c>
      <c r="O100" s="18">
        <f>IF($A100="","",IFERROR(INDEX('MPS Plan'!$R$9:$R$108,MATCH($A100,'MPS Plan'!$U$9:$U$108,0)),""))</f>
        <v/>
      </c>
      <c r="P100" s="10">
        <f>IF($A100="","",IFERROR(INDEX('MPS Plan'!$M$9:$M$108,MATCH($A100,'MPS Plan'!$U$9:$U$108,0)),""))</f>
        <v/>
      </c>
      <c r="Q100" s="10">
        <f>IF($A100="","",IFERROR(INDEX('MPS Plan'!$N$9:$N$108,MATCH($A100,'MPS Plan'!$U$9:$U$108,0)),""))</f>
        <v/>
      </c>
      <c r="R100" s="10">
        <f>IF($A100="","",IFERROR(INDEX('MPS Plan'!$O$9:$O$108,MATCH($A100,'MPS Plan'!$U$9:$U$108,0)),""))</f>
        <v/>
      </c>
      <c r="S100" s="10">
        <f>IF($A100="","",IFERROR(INDEX('MPS Plan'!$P$9:$P$108,MATCH($A100,'MPS Plan'!$U$9:$U$108,0)),""))</f>
        <v/>
      </c>
      <c r="T100" s="10">
        <f>IF($A100="","",IFERROR(IF(INDEX('MPS Plan'!$S$9:$S$108,MATCH($A100,'MPS Plan'!$U$9:$U$108,0))="Open",INDEX('MPS Plan'!$T$9:$T$108,MATCH($A100,'MPS Plan'!$U$9:$U$108,0)),"No open rescheduling exception identified"),""))</f>
        <v/>
      </c>
      <c r="V100" s="13">
        <f>IFERROR(AGGREGATE(15,6,ROW('MPS Plan'!$A$9:$A$108)/('MPS Plan'!$S$9:$S$108="Open"),ROWS($V$9:V100)),"")</f>
        <v/>
      </c>
      <c r="W100" s="10">
        <f>IF($V100="","",$V100)</f>
        <v/>
      </c>
      <c r="X100" s="9">
        <f>IF($V100="","",IFERROR(INDEX('MPS Plan'!$E$9:$E$108,$V100-8),""))</f>
        <v/>
      </c>
      <c r="Y100" s="10">
        <f>IF($V100="","",IFERROR(INDEX('MPS Plan'!$B$9:$B$108,$V100-8),""))</f>
        <v/>
      </c>
      <c r="Z100" s="10">
        <f>IF($V100="","",IFERROR(INDEX('MPS Plan'!$C$9:$C$108,$V100-8),""))</f>
        <v/>
      </c>
      <c r="AA100" s="10">
        <f>IF($V100="","",IFERROR(INDEX('MPS Plan'!$D$9:$D$108,$V100-8),""))</f>
        <v/>
      </c>
      <c r="AB100" s="9">
        <f>IF($V100="","",IFERROR(INDEX('MPS Plan'!$F$9:$F$108,$V100-8),""))</f>
        <v/>
      </c>
      <c r="AC100" s="10">
        <f>IF($V100="","",IFERROR(INDEX('MPS Plan'!$T$9:$T$108,$V100-8),""))</f>
        <v/>
      </c>
      <c r="AD100" s="10">
        <f>IF($V100="","",IFERROR(INDEX('MPS Plan'!$M$9:$M$108,$V100-8),""))</f>
        <v/>
      </c>
      <c r="AE100" s="10">
        <f>IF($V100="","",IFERROR(INDEX('MPS Plan'!$N$9:$N$108,$V100-8),""))</f>
        <v/>
      </c>
      <c r="AF100" s="10">
        <f>IF($V100="","",IFERROR(INDEX('MPS Plan'!$L$9:$L$108,$V100-8),""))</f>
        <v/>
      </c>
    </row>
    <row r="101" ht="25" customHeight="1">
      <c r="A101" s="13">
        <f>IFERROR(SMALL('MPS Plan'!$U$9:$U$108,ROWS($A$9:A101)),"")</f>
        <v/>
      </c>
      <c r="B101" s="10">
        <f>IF($A101="","",IFERROR(INDEX('MPS Plan'!$A$9:$A$108,MATCH($A101,'MPS Plan'!$U$9:$U$108,0)),""))</f>
        <v/>
      </c>
      <c r="C101" s="9">
        <f>IF($A101="","",IFERROR(INDEX('MPS Plan'!$E$9:$E$108,MATCH($A101,'MPS Plan'!$U$9:$U$108,0)),""))</f>
        <v/>
      </c>
      <c r="D101" s="10">
        <f>IF($A101="","",IFERROR(INDEX('MPS Plan'!$B$9:$B$108,MATCH($A101,'MPS Plan'!$U$9:$U$108,0)),""))</f>
        <v/>
      </c>
      <c r="E101" s="10">
        <f>IF($A101="","",IFERROR(INDEX('MPS Plan'!$C$9:$C$108,MATCH($A101,'MPS Plan'!$U$9:$U$108,0)),""))</f>
        <v/>
      </c>
      <c r="F101" s="10">
        <f>IF($A101="","",IFERROR(INDEX('MPS Plan'!$D$9:$D$108,MATCH($A101,'MPS Plan'!$U$9:$U$108,0)),""))</f>
        <v/>
      </c>
      <c r="G101" s="9">
        <f>IF($A101="","",IFERROR(INDEX('MPS Plan'!$F$9:$F$108,MATCH($A101,'MPS Plan'!$U$9:$U$108,0)),""))</f>
        <v/>
      </c>
      <c r="H101" s="10">
        <f>IF($A101="","",IFERROR(INDEX('MPS Plan'!$L$9:$L$108,MATCH($A101,'MPS Plan'!$U$9:$U$108,0)),""))</f>
        <v/>
      </c>
      <c r="I101" s="18">
        <f>IF($A101="","",IFERROR(INDEX('MPS Plan'!$G$9:$G$108,MATCH($A101,'MPS Plan'!$U$9:$U$108,0)),""))</f>
        <v/>
      </c>
      <c r="J101" s="18">
        <f>IF($A101="","",IFERROR(INDEX('MPS Plan'!$H$9:$H$108,MATCH($A101,'MPS Plan'!$U$9:$U$108,0)),""))</f>
        <v/>
      </c>
      <c r="K101" s="18">
        <f>IF($A101="","",IFERROR(INDEX('MPS Plan'!$I$9:$I$108,MATCH($A101,'MPS Plan'!$U$9:$U$108,0)),""))</f>
        <v/>
      </c>
      <c r="L101" s="18">
        <f>IF($A101="","",IFERROR(INDEX('MPS Plan'!$J$9:$J$108,MATCH($A101,'MPS Plan'!$U$9:$U$108,0)),""))</f>
        <v/>
      </c>
      <c r="M101" s="18">
        <f>IF($A101="","",IFERROR(INDEX('MPS Plan'!$K$9:$K$108,MATCH($A101,'MPS Plan'!$U$9:$U$108,0)),""))</f>
        <v/>
      </c>
      <c r="N101" s="18">
        <f>IF($A101="","",IFERROR(INDEX('MPS Plan'!$Q$9:$Q$108,MATCH($A101,'MPS Plan'!$U$9:$U$108,0)),""))</f>
        <v/>
      </c>
      <c r="O101" s="18">
        <f>IF($A101="","",IFERROR(INDEX('MPS Plan'!$R$9:$R$108,MATCH($A101,'MPS Plan'!$U$9:$U$108,0)),""))</f>
        <v/>
      </c>
      <c r="P101" s="10">
        <f>IF($A101="","",IFERROR(INDEX('MPS Plan'!$M$9:$M$108,MATCH($A101,'MPS Plan'!$U$9:$U$108,0)),""))</f>
        <v/>
      </c>
      <c r="Q101" s="10">
        <f>IF($A101="","",IFERROR(INDEX('MPS Plan'!$N$9:$N$108,MATCH($A101,'MPS Plan'!$U$9:$U$108,0)),""))</f>
        <v/>
      </c>
      <c r="R101" s="10">
        <f>IF($A101="","",IFERROR(INDEX('MPS Plan'!$O$9:$O$108,MATCH($A101,'MPS Plan'!$U$9:$U$108,0)),""))</f>
        <v/>
      </c>
      <c r="S101" s="10">
        <f>IF($A101="","",IFERROR(INDEX('MPS Plan'!$P$9:$P$108,MATCH($A101,'MPS Plan'!$U$9:$U$108,0)),""))</f>
        <v/>
      </c>
      <c r="T101" s="10">
        <f>IF($A101="","",IFERROR(IF(INDEX('MPS Plan'!$S$9:$S$108,MATCH($A101,'MPS Plan'!$U$9:$U$108,0))="Open",INDEX('MPS Plan'!$T$9:$T$108,MATCH($A101,'MPS Plan'!$U$9:$U$108,0)),"No open rescheduling exception identified"),""))</f>
        <v/>
      </c>
      <c r="V101" s="13">
        <f>IFERROR(AGGREGATE(15,6,ROW('MPS Plan'!$A$9:$A$108)/('MPS Plan'!$S$9:$S$108="Open"),ROWS($V$9:V101)),"")</f>
        <v/>
      </c>
      <c r="W101" s="10">
        <f>IF($V101="","",$V101)</f>
        <v/>
      </c>
      <c r="X101" s="9">
        <f>IF($V101="","",IFERROR(INDEX('MPS Plan'!$E$9:$E$108,$V101-8),""))</f>
        <v/>
      </c>
      <c r="Y101" s="10">
        <f>IF($V101="","",IFERROR(INDEX('MPS Plan'!$B$9:$B$108,$V101-8),""))</f>
        <v/>
      </c>
      <c r="Z101" s="10">
        <f>IF($V101="","",IFERROR(INDEX('MPS Plan'!$C$9:$C$108,$V101-8),""))</f>
        <v/>
      </c>
      <c r="AA101" s="10">
        <f>IF($V101="","",IFERROR(INDEX('MPS Plan'!$D$9:$D$108,$V101-8),""))</f>
        <v/>
      </c>
      <c r="AB101" s="9">
        <f>IF($V101="","",IFERROR(INDEX('MPS Plan'!$F$9:$F$108,$V101-8),""))</f>
        <v/>
      </c>
      <c r="AC101" s="10">
        <f>IF($V101="","",IFERROR(INDEX('MPS Plan'!$T$9:$T$108,$V101-8),""))</f>
        <v/>
      </c>
      <c r="AD101" s="10">
        <f>IF($V101="","",IFERROR(INDEX('MPS Plan'!$M$9:$M$108,$V101-8),""))</f>
        <v/>
      </c>
      <c r="AE101" s="10">
        <f>IF($V101="","",IFERROR(INDEX('MPS Plan'!$N$9:$N$108,$V101-8),""))</f>
        <v/>
      </c>
      <c r="AF101" s="10">
        <f>IF($V101="","",IFERROR(INDEX('MPS Plan'!$L$9:$L$108,$V101-8),""))</f>
        <v/>
      </c>
    </row>
    <row r="102" ht="25" customHeight="1">
      <c r="A102" s="13">
        <f>IFERROR(SMALL('MPS Plan'!$U$9:$U$108,ROWS($A$9:A102)),"")</f>
        <v/>
      </c>
      <c r="B102" s="10">
        <f>IF($A102="","",IFERROR(INDEX('MPS Plan'!$A$9:$A$108,MATCH($A102,'MPS Plan'!$U$9:$U$108,0)),""))</f>
        <v/>
      </c>
      <c r="C102" s="9">
        <f>IF($A102="","",IFERROR(INDEX('MPS Plan'!$E$9:$E$108,MATCH($A102,'MPS Plan'!$U$9:$U$108,0)),""))</f>
        <v/>
      </c>
      <c r="D102" s="10">
        <f>IF($A102="","",IFERROR(INDEX('MPS Plan'!$B$9:$B$108,MATCH($A102,'MPS Plan'!$U$9:$U$108,0)),""))</f>
        <v/>
      </c>
      <c r="E102" s="10">
        <f>IF($A102="","",IFERROR(INDEX('MPS Plan'!$C$9:$C$108,MATCH($A102,'MPS Plan'!$U$9:$U$108,0)),""))</f>
        <v/>
      </c>
      <c r="F102" s="10">
        <f>IF($A102="","",IFERROR(INDEX('MPS Plan'!$D$9:$D$108,MATCH($A102,'MPS Plan'!$U$9:$U$108,0)),""))</f>
        <v/>
      </c>
      <c r="G102" s="9">
        <f>IF($A102="","",IFERROR(INDEX('MPS Plan'!$F$9:$F$108,MATCH($A102,'MPS Plan'!$U$9:$U$108,0)),""))</f>
        <v/>
      </c>
      <c r="H102" s="10">
        <f>IF($A102="","",IFERROR(INDEX('MPS Plan'!$L$9:$L$108,MATCH($A102,'MPS Plan'!$U$9:$U$108,0)),""))</f>
        <v/>
      </c>
      <c r="I102" s="18">
        <f>IF($A102="","",IFERROR(INDEX('MPS Plan'!$G$9:$G$108,MATCH($A102,'MPS Plan'!$U$9:$U$108,0)),""))</f>
        <v/>
      </c>
      <c r="J102" s="18">
        <f>IF($A102="","",IFERROR(INDEX('MPS Plan'!$H$9:$H$108,MATCH($A102,'MPS Plan'!$U$9:$U$108,0)),""))</f>
        <v/>
      </c>
      <c r="K102" s="18">
        <f>IF($A102="","",IFERROR(INDEX('MPS Plan'!$I$9:$I$108,MATCH($A102,'MPS Plan'!$U$9:$U$108,0)),""))</f>
        <v/>
      </c>
      <c r="L102" s="18">
        <f>IF($A102="","",IFERROR(INDEX('MPS Plan'!$J$9:$J$108,MATCH($A102,'MPS Plan'!$U$9:$U$108,0)),""))</f>
        <v/>
      </c>
      <c r="M102" s="18">
        <f>IF($A102="","",IFERROR(INDEX('MPS Plan'!$K$9:$K$108,MATCH($A102,'MPS Plan'!$U$9:$U$108,0)),""))</f>
        <v/>
      </c>
      <c r="N102" s="18">
        <f>IF($A102="","",IFERROR(INDEX('MPS Plan'!$Q$9:$Q$108,MATCH($A102,'MPS Plan'!$U$9:$U$108,0)),""))</f>
        <v/>
      </c>
      <c r="O102" s="18">
        <f>IF($A102="","",IFERROR(INDEX('MPS Plan'!$R$9:$R$108,MATCH($A102,'MPS Plan'!$U$9:$U$108,0)),""))</f>
        <v/>
      </c>
      <c r="P102" s="10">
        <f>IF($A102="","",IFERROR(INDEX('MPS Plan'!$M$9:$M$108,MATCH($A102,'MPS Plan'!$U$9:$U$108,0)),""))</f>
        <v/>
      </c>
      <c r="Q102" s="10">
        <f>IF($A102="","",IFERROR(INDEX('MPS Plan'!$N$9:$N$108,MATCH($A102,'MPS Plan'!$U$9:$U$108,0)),""))</f>
        <v/>
      </c>
      <c r="R102" s="10">
        <f>IF($A102="","",IFERROR(INDEX('MPS Plan'!$O$9:$O$108,MATCH($A102,'MPS Plan'!$U$9:$U$108,0)),""))</f>
        <v/>
      </c>
      <c r="S102" s="10">
        <f>IF($A102="","",IFERROR(INDEX('MPS Plan'!$P$9:$P$108,MATCH($A102,'MPS Plan'!$U$9:$U$108,0)),""))</f>
        <v/>
      </c>
      <c r="T102" s="10">
        <f>IF($A102="","",IFERROR(IF(INDEX('MPS Plan'!$S$9:$S$108,MATCH($A102,'MPS Plan'!$U$9:$U$108,0))="Open",INDEX('MPS Plan'!$T$9:$T$108,MATCH($A102,'MPS Plan'!$U$9:$U$108,0)),"No open rescheduling exception identified"),""))</f>
        <v/>
      </c>
      <c r="V102" s="13">
        <f>IFERROR(AGGREGATE(15,6,ROW('MPS Plan'!$A$9:$A$108)/('MPS Plan'!$S$9:$S$108="Open"),ROWS($V$9:V102)),"")</f>
        <v/>
      </c>
      <c r="W102" s="10">
        <f>IF($V102="","",$V102)</f>
        <v/>
      </c>
      <c r="X102" s="9">
        <f>IF($V102="","",IFERROR(INDEX('MPS Plan'!$E$9:$E$108,$V102-8),""))</f>
        <v/>
      </c>
      <c r="Y102" s="10">
        <f>IF($V102="","",IFERROR(INDEX('MPS Plan'!$B$9:$B$108,$V102-8),""))</f>
        <v/>
      </c>
      <c r="Z102" s="10">
        <f>IF($V102="","",IFERROR(INDEX('MPS Plan'!$C$9:$C$108,$V102-8),""))</f>
        <v/>
      </c>
      <c r="AA102" s="10">
        <f>IF($V102="","",IFERROR(INDEX('MPS Plan'!$D$9:$D$108,$V102-8),""))</f>
        <v/>
      </c>
      <c r="AB102" s="9">
        <f>IF($V102="","",IFERROR(INDEX('MPS Plan'!$F$9:$F$108,$V102-8),""))</f>
        <v/>
      </c>
      <c r="AC102" s="10">
        <f>IF($V102="","",IFERROR(INDEX('MPS Plan'!$T$9:$T$108,$V102-8),""))</f>
        <v/>
      </c>
      <c r="AD102" s="10">
        <f>IF($V102="","",IFERROR(INDEX('MPS Plan'!$M$9:$M$108,$V102-8),""))</f>
        <v/>
      </c>
      <c r="AE102" s="10">
        <f>IF($V102="","",IFERROR(INDEX('MPS Plan'!$N$9:$N$108,$V102-8),""))</f>
        <v/>
      </c>
      <c r="AF102" s="10">
        <f>IF($V102="","",IFERROR(INDEX('MPS Plan'!$L$9:$L$108,$V102-8),""))</f>
        <v/>
      </c>
    </row>
    <row r="103" ht="25" customHeight="1">
      <c r="A103" s="13">
        <f>IFERROR(SMALL('MPS Plan'!$U$9:$U$108,ROWS($A$9:A103)),"")</f>
        <v/>
      </c>
      <c r="B103" s="10">
        <f>IF($A103="","",IFERROR(INDEX('MPS Plan'!$A$9:$A$108,MATCH($A103,'MPS Plan'!$U$9:$U$108,0)),""))</f>
        <v/>
      </c>
      <c r="C103" s="9">
        <f>IF($A103="","",IFERROR(INDEX('MPS Plan'!$E$9:$E$108,MATCH($A103,'MPS Plan'!$U$9:$U$108,0)),""))</f>
        <v/>
      </c>
      <c r="D103" s="10">
        <f>IF($A103="","",IFERROR(INDEX('MPS Plan'!$B$9:$B$108,MATCH($A103,'MPS Plan'!$U$9:$U$108,0)),""))</f>
        <v/>
      </c>
      <c r="E103" s="10">
        <f>IF($A103="","",IFERROR(INDEX('MPS Plan'!$C$9:$C$108,MATCH($A103,'MPS Plan'!$U$9:$U$108,0)),""))</f>
        <v/>
      </c>
      <c r="F103" s="10">
        <f>IF($A103="","",IFERROR(INDEX('MPS Plan'!$D$9:$D$108,MATCH($A103,'MPS Plan'!$U$9:$U$108,0)),""))</f>
        <v/>
      </c>
      <c r="G103" s="9">
        <f>IF($A103="","",IFERROR(INDEX('MPS Plan'!$F$9:$F$108,MATCH($A103,'MPS Plan'!$U$9:$U$108,0)),""))</f>
        <v/>
      </c>
      <c r="H103" s="10">
        <f>IF($A103="","",IFERROR(INDEX('MPS Plan'!$L$9:$L$108,MATCH($A103,'MPS Plan'!$U$9:$U$108,0)),""))</f>
        <v/>
      </c>
      <c r="I103" s="18">
        <f>IF($A103="","",IFERROR(INDEX('MPS Plan'!$G$9:$G$108,MATCH($A103,'MPS Plan'!$U$9:$U$108,0)),""))</f>
        <v/>
      </c>
      <c r="J103" s="18">
        <f>IF($A103="","",IFERROR(INDEX('MPS Plan'!$H$9:$H$108,MATCH($A103,'MPS Plan'!$U$9:$U$108,0)),""))</f>
        <v/>
      </c>
      <c r="K103" s="18">
        <f>IF($A103="","",IFERROR(INDEX('MPS Plan'!$I$9:$I$108,MATCH($A103,'MPS Plan'!$U$9:$U$108,0)),""))</f>
        <v/>
      </c>
      <c r="L103" s="18">
        <f>IF($A103="","",IFERROR(INDEX('MPS Plan'!$J$9:$J$108,MATCH($A103,'MPS Plan'!$U$9:$U$108,0)),""))</f>
        <v/>
      </c>
      <c r="M103" s="18">
        <f>IF($A103="","",IFERROR(INDEX('MPS Plan'!$K$9:$K$108,MATCH($A103,'MPS Plan'!$U$9:$U$108,0)),""))</f>
        <v/>
      </c>
      <c r="N103" s="18">
        <f>IF($A103="","",IFERROR(INDEX('MPS Plan'!$Q$9:$Q$108,MATCH($A103,'MPS Plan'!$U$9:$U$108,0)),""))</f>
        <v/>
      </c>
      <c r="O103" s="18">
        <f>IF($A103="","",IFERROR(INDEX('MPS Plan'!$R$9:$R$108,MATCH($A103,'MPS Plan'!$U$9:$U$108,0)),""))</f>
        <v/>
      </c>
      <c r="P103" s="10">
        <f>IF($A103="","",IFERROR(INDEX('MPS Plan'!$M$9:$M$108,MATCH($A103,'MPS Plan'!$U$9:$U$108,0)),""))</f>
        <v/>
      </c>
      <c r="Q103" s="10">
        <f>IF($A103="","",IFERROR(INDEX('MPS Plan'!$N$9:$N$108,MATCH($A103,'MPS Plan'!$U$9:$U$108,0)),""))</f>
        <v/>
      </c>
      <c r="R103" s="10">
        <f>IF($A103="","",IFERROR(INDEX('MPS Plan'!$O$9:$O$108,MATCH($A103,'MPS Plan'!$U$9:$U$108,0)),""))</f>
        <v/>
      </c>
      <c r="S103" s="10">
        <f>IF($A103="","",IFERROR(INDEX('MPS Plan'!$P$9:$P$108,MATCH($A103,'MPS Plan'!$U$9:$U$108,0)),""))</f>
        <v/>
      </c>
      <c r="T103" s="10">
        <f>IF($A103="","",IFERROR(IF(INDEX('MPS Plan'!$S$9:$S$108,MATCH($A103,'MPS Plan'!$U$9:$U$108,0))="Open",INDEX('MPS Plan'!$T$9:$T$108,MATCH($A103,'MPS Plan'!$U$9:$U$108,0)),"No open rescheduling exception identified"),""))</f>
        <v/>
      </c>
      <c r="V103" s="13">
        <f>IFERROR(AGGREGATE(15,6,ROW('MPS Plan'!$A$9:$A$108)/('MPS Plan'!$S$9:$S$108="Open"),ROWS($V$9:V103)),"")</f>
        <v/>
      </c>
      <c r="W103" s="10">
        <f>IF($V103="","",$V103)</f>
        <v/>
      </c>
      <c r="X103" s="9">
        <f>IF($V103="","",IFERROR(INDEX('MPS Plan'!$E$9:$E$108,$V103-8),""))</f>
        <v/>
      </c>
      <c r="Y103" s="10">
        <f>IF($V103="","",IFERROR(INDEX('MPS Plan'!$B$9:$B$108,$V103-8),""))</f>
        <v/>
      </c>
      <c r="Z103" s="10">
        <f>IF($V103="","",IFERROR(INDEX('MPS Plan'!$C$9:$C$108,$V103-8),""))</f>
        <v/>
      </c>
      <c r="AA103" s="10">
        <f>IF($V103="","",IFERROR(INDEX('MPS Plan'!$D$9:$D$108,$V103-8),""))</f>
        <v/>
      </c>
      <c r="AB103" s="9">
        <f>IF($V103="","",IFERROR(INDEX('MPS Plan'!$F$9:$F$108,$V103-8),""))</f>
        <v/>
      </c>
      <c r="AC103" s="10">
        <f>IF($V103="","",IFERROR(INDEX('MPS Plan'!$T$9:$T$108,$V103-8),""))</f>
        <v/>
      </c>
      <c r="AD103" s="10">
        <f>IF($V103="","",IFERROR(INDEX('MPS Plan'!$M$9:$M$108,$V103-8),""))</f>
        <v/>
      </c>
      <c r="AE103" s="10">
        <f>IF($V103="","",IFERROR(INDEX('MPS Plan'!$N$9:$N$108,$V103-8),""))</f>
        <v/>
      </c>
      <c r="AF103" s="10">
        <f>IF($V103="","",IFERROR(INDEX('MPS Plan'!$L$9:$L$108,$V103-8),""))</f>
        <v/>
      </c>
    </row>
    <row r="104" ht="25" customHeight="1">
      <c r="A104" s="13">
        <f>IFERROR(SMALL('MPS Plan'!$U$9:$U$108,ROWS($A$9:A104)),"")</f>
        <v/>
      </c>
      <c r="B104" s="10">
        <f>IF($A104="","",IFERROR(INDEX('MPS Plan'!$A$9:$A$108,MATCH($A104,'MPS Plan'!$U$9:$U$108,0)),""))</f>
        <v/>
      </c>
      <c r="C104" s="9">
        <f>IF($A104="","",IFERROR(INDEX('MPS Plan'!$E$9:$E$108,MATCH($A104,'MPS Plan'!$U$9:$U$108,0)),""))</f>
        <v/>
      </c>
      <c r="D104" s="10">
        <f>IF($A104="","",IFERROR(INDEX('MPS Plan'!$B$9:$B$108,MATCH($A104,'MPS Plan'!$U$9:$U$108,0)),""))</f>
        <v/>
      </c>
      <c r="E104" s="10">
        <f>IF($A104="","",IFERROR(INDEX('MPS Plan'!$C$9:$C$108,MATCH($A104,'MPS Plan'!$U$9:$U$108,0)),""))</f>
        <v/>
      </c>
      <c r="F104" s="10">
        <f>IF($A104="","",IFERROR(INDEX('MPS Plan'!$D$9:$D$108,MATCH($A104,'MPS Plan'!$U$9:$U$108,0)),""))</f>
        <v/>
      </c>
      <c r="G104" s="9">
        <f>IF($A104="","",IFERROR(INDEX('MPS Plan'!$F$9:$F$108,MATCH($A104,'MPS Plan'!$U$9:$U$108,0)),""))</f>
        <v/>
      </c>
      <c r="H104" s="10">
        <f>IF($A104="","",IFERROR(INDEX('MPS Plan'!$L$9:$L$108,MATCH($A104,'MPS Plan'!$U$9:$U$108,0)),""))</f>
        <v/>
      </c>
      <c r="I104" s="18">
        <f>IF($A104="","",IFERROR(INDEX('MPS Plan'!$G$9:$G$108,MATCH($A104,'MPS Plan'!$U$9:$U$108,0)),""))</f>
        <v/>
      </c>
      <c r="J104" s="18">
        <f>IF($A104="","",IFERROR(INDEX('MPS Plan'!$H$9:$H$108,MATCH($A104,'MPS Plan'!$U$9:$U$108,0)),""))</f>
        <v/>
      </c>
      <c r="K104" s="18">
        <f>IF($A104="","",IFERROR(INDEX('MPS Plan'!$I$9:$I$108,MATCH($A104,'MPS Plan'!$U$9:$U$108,0)),""))</f>
        <v/>
      </c>
      <c r="L104" s="18">
        <f>IF($A104="","",IFERROR(INDEX('MPS Plan'!$J$9:$J$108,MATCH($A104,'MPS Plan'!$U$9:$U$108,0)),""))</f>
        <v/>
      </c>
      <c r="M104" s="18">
        <f>IF($A104="","",IFERROR(INDEX('MPS Plan'!$K$9:$K$108,MATCH($A104,'MPS Plan'!$U$9:$U$108,0)),""))</f>
        <v/>
      </c>
      <c r="N104" s="18">
        <f>IF($A104="","",IFERROR(INDEX('MPS Plan'!$Q$9:$Q$108,MATCH($A104,'MPS Plan'!$U$9:$U$108,0)),""))</f>
        <v/>
      </c>
      <c r="O104" s="18">
        <f>IF($A104="","",IFERROR(INDEX('MPS Plan'!$R$9:$R$108,MATCH($A104,'MPS Plan'!$U$9:$U$108,0)),""))</f>
        <v/>
      </c>
      <c r="P104" s="10">
        <f>IF($A104="","",IFERROR(INDEX('MPS Plan'!$M$9:$M$108,MATCH($A104,'MPS Plan'!$U$9:$U$108,0)),""))</f>
        <v/>
      </c>
      <c r="Q104" s="10">
        <f>IF($A104="","",IFERROR(INDEX('MPS Plan'!$N$9:$N$108,MATCH($A104,'MPS Plan'!$U$9:$U$108,0)),""))</f>
        <v/>
      </c>
      <c r="R104" s="10">
        <f>IF($A104="","",IFERROR(INDEX('MPS Plan'!$O$9:$O$108,MATCH($A104,'MPS Plan'!$U$9:$U$108,0)),""))</f>
        <v/>
      </c>
      <c r="S104" s="10">
        <f>IF($A104="","",IFERROR(INDEX('MPS Plan'!$P$9:$P$108,MATCH($A104,'MPS Plan'!$U$9:$U$108,0)),""))</f>
        <v/>
      </c>
      <c r="T104" s="10">
        <f>IF($A104="","",IFERROR(IF(INDEX('MPS Plan'!$S$9:$S$108,MATCH($A104,'MPS Plan'!$U$9:$U$108,0))="Open",INDEX('MPS Plan'!$T$9:$T$108,MATCH($A104,'MPS Plan'!$U$9:$U$108,0)),"No open rescheduling exception identified"),""))</f>
        <v/>
      </c>
      <c r="V104" s="13">
        <f>IFERROR(AGGREGATE(15,6,ROW('MPS Plan'!$A$9:$A$108)/('MPS Plan'!$S$9:$S$108="Open"),ROWS($V$9:V104)),"")</f>
        <v/>
      </c>
      <c r="W104" s="10">
        <f>IF($V104="","",$V104)</f>
        <v/>
      </c>
      <c r="X104" s="9">
        <f>IF($V104="","",IFERROR(INDEX('MPS Plan'!$E$9:$E$108,$V104-8),""))</f>
        <v/>
      </c>
      <c r="Y104" s="10">
        <f>IF($V104="","",IFERROR(INDEX('MPS Plan'!$B$9:$B$108,$V104-8),""))</f>
        <v/>
      </c>
      <c r="Z104" s="10">
        <f>IF($V104="","",IFERROR(INDEX('MPS Plan'!$C$9:$C$108,$V104-8),""))</f>
        <v/>
      </c>
      <c r="AA104" s="10">
        <f>IF($V104="","",IFERROR(INDEX('MPS Plan'!$D$9:$D$108,$V104-8),""))</f>
        <v/>
      </c>
      <c r="AB104" s="9">
        <f>IF($V104="","",IFERROR(INDEX('MPS Plan'!$F$9:$F$108,$V104-8),""))</f>
        <v/>
      </c>
      <c r="AC104" s="10">
        <f>IF($V104="","",IFERROR(INDEX('MPS Plan'!$T$9:$T$108,$V104-8),""))</f>
        <v/>
      </c>
      <c r="AD104" s="10">
        <f>IF($V104="","",IFERROR(INDEX('MPS Plan'!$M$9:$M$108,$V104-8),""))</f>
        <v/>
      </c>
      <c r="AE104" s="10">
        <f>IF($V104="","",IFERROR(INDEX('MPS Plan'!$N$9:$N$108,$V104-8),""))</f>
        <v/>
      </c>
      <c r="AF104" s="10">
        <f>IF($V104="","",IFERROR(INDEX('MPS Plan'!$L$9:$L$108,$V104-8),""))</f>
        <v/>
      </c>
    </row>
    <row r="105" ht="25" customHeight="1">
      <c r="A105" s="13">
        <f>IFERROR(SMALL('MPS Plan'!$U$9:$U$108,ROWS($A$9:A105)),"")</f>
        <v/>
      </c>
      <c r="B105" s="10">
        <f>IF($A105="","",IFERROR(INDEX('MPS Plan'!$A$9:$A$108,MATCH($A105,'MPS Plan'!$U$9:$U$108,0)),""))</f>
        <v/>
      </c>
      <c r="C105" s="9">
        <f>IF($A105="","",IFERROR(INDEX('MPS Plan'!$E$9:$E$108,MATCH($A105,'MPS Plan'!$U$9:$U$108,0)),""))</f>
        <v/>
      </c>
      <c r="D105" s="10">
        <f>IF($A105="","",IFERROR(INDEX('MPS Plan'!$B$9:$B$108,MATCH($A105,'MPS Plan'!$U$9:$U$108,0)),""))</f>
        <v/>
      </c>
      <c r="E105" s="10">
        <f>IF($A105="","",IFERROR(INDEX('MPS Plan'!$C$9:$C$108,MATCH($A105,'MPS Plan'!$U$9:$U$108,0)),""))</f>
        <v/>
      </c>
      <c r="F105" s="10">
        <f>IF($A105="","",IFERROR(INDEX('MPS Plan'!$D$9:$D$108,MATCH($A105,'MPS Plan'!$U$9:$U$108,0)),""))</f>
        <v/>
      </c>
      <c r="G105" s="9">
        <f>IF($A105="","",IFERROR(INDEX('MPS Plan'!$F$9:$F$108,MATCH($A105,'MPS Plan'!$U$9:$U$108,0)),""))</f>
        <v/>
      </c>
      <c r="H105" s="10">
        <f>IF($A105="","",IFERROR(INDEX('MPS Plan'!$L$9:$L$108,MATCH($A105,'MPS Plan'!$U$9:$U$108,0)),""))</f>
        <v/>
      </c>
      <c r="I105" s="18">
        <f>IF($A105="","",IFERROR(INDEX('MPS Plan'!$G$9:$G$108,MATCH($A105,'MPS Plan'!$U$9:$U$108,0)),""))</f>
        <v/>
      </c>
      <c r="J105" s="18">
        <f>IF($A105="","",IFERROR(INDEX('MPS Plan'!$H$9:$H$108,MATCH($A105,'MPS Plan'!$U$9:$U$108,0)),""))</f>
        <v/>
      </c>
      <c r="K105" s="18">
        <f>IF($A105="","",IFERROR(INDEX('MPS Plan'!$I$9:$I$108,MATCH($A105,'MPS Plan'!$U$9:$U$108,0)),""))</f>
        <v/>
      </c>
      <c r="L105" s="18">
        <f>IF($A105="","",IFERROR(INDEX('MPS Plan'!$J$9:$J$108,MATCH($A105,'MPS Plan'!$U$9:$U$108,0)),""))</f>
        <v/>
      </c>
      <c r="M105" s="18">
        <f>IF($A105="","",IFERROR(INDEX('MPS Plan'!$K$9:$K$108,MATCH($A105,'MPS Plan'!$U$9:$U$108,0)),""))</f>
        <v/>
      </c>
      <c r="N105" s="18">
        <f>IF($A105="","",IFERROR(INDEX('MPS Plan'!$Q$9:$Q$108,MATCH($A105,'MPS Plan'!$U$9:$U$108,0)),""))</f>
        <v/>
      </c>
      <c r="O105" s="18">
        <f>IF($A105="","",IFERROR(INDEX('MPS Plan'!$R$9:$R$108,MATCH($A105,'MPS Plan'!$U$9:$U$108,0)),""))</f>
        <v/>
      </c>
      <c r="P105" s="10">
        <f>IF($A105="","",IFERROR(INDEX('MPS Plan'!$M$9:$M$108,MATCH($A105,'MPS Plan'!$U$9:$U$108,0)),""))</f>
        <v/>
      </c>
      <c r="Q105" s="10">
        <f>IF($A105="","",IFERROR(INDEX('MPS Plan'!$N$9:$N$108,MATCH($A105,'MPS Plan'!$U$9:$U$108,0)),""))</f>
        <v/>
      </c>
      <c r="R105" s="10">
        <f>IF($A105="","",IFERROR(INDEX('MPS Plan'!$O$9:$O$108,MATCH($A105,'MPS Plan'!$U$9:$U$108,0)),""))</f>
        <v/>
      </c>
      <c r="S105" s="10">
        <f>IF($A105="","",IFERROR(INDEX('MPS Plan'!$P$9:$P$108,MATCH($A105,'MPS Plan'!$U$9:$U$108,0)),""))</f>
        <v/>
      </c>
      <c r="T105" s="10">
        <f>IF($A105="","",IFERROR(IF(INDEX('MPS Plan'!$S$9:$S$108,MATCH($A105,'MPS Plan'!$U$9:$U$108,0))="Open",INDEX('MPS Plan'!$T$9:$T$108,MATCH($A105,'MPS Plan'!$U$9:$U$108,0)),"No open rescheduling exception identified"),""))</f>
        <v/>
      </c>
      <c r="V105" s="13">
        <f>IFERROR(AGGREGATE(15,6,ROW('MPS Plan'!$A$9:$A$108)/('MPS Plan'!$S$9:$S$108="Open"),ROWS($V$9:V105)),"")</f>
        <v/>
      </c>
      <c r="W105" s="10">
        <f>IF($V105="","",$V105)</f>
        <v/>
      </c>
      <c r="X105" s="9">
        <f>IF($V105="","",IFERROR(INDEX('MPS Plan'!$E$9:$E$108,$V105-8),""))</f>
        <v/>
      </c>
      <c r="Y105" s="10">
        <f>IF($V105="","",IFERROR(INDEX('MPS Plan'!$B$9:$B$108,$V105-8),""))</f>
        <v/>
      </c>
      <c r="Z105" s="10">
        <f>IF($V105="","",IFERROR(INDEX('MPS Plan'!$C$9:$C$108,$V105-8),""))</f>
        <v/>
      </c>
      <c r="AA105" s="10">
        <f>IF($V105="","",IFERROR(INDEX('MPS Plan'!$D$9:$D$108,$V105-8),""))</f>
        <v/>
      </c>
      <c r="AB105" s="9">
        <f>IF($V105="","",IFERROR(INDEX('MPS Plan'!$F$9:$F$108,$V105-8),""))</f>
        <v/>
      </c>
      <c r="AC105" s="10">
        <f>IF($V105="","",IFERROR(INDEX('MPS Plan'!$T$9:$T$108,$V105-8),""))</f>
        <v/>
      </c>
      <c r="AD105" s="10">
        <f>IF($V105="","",IFERROR(INDEX('MPS Plan'!$M$9:$M$108,$V105-8),""))</f>
        <v/>
      </c>
      <c r="AE105" s="10">
        <f>IF($V105="","",IFERROR(INDEX('MPS Plan'!$N$9:$N$108,$V105-8),""))</f>
        <v/>
      </c>
      <c r="AF105" s="10">
        <f>IF($V105="","",IFERROR(INDEX('MPS Plan'!$L$9:$L$108,$V105-8),""))</f>
        <v/>
      </c>
    </row>
    <row r="106" ht="25" customHeight="1">
      <c r="A106" s="13">
        <f>IFERROR(SMALL('MPS Plan'!$U$9:$U$108,ROWS($A$9:A106)),"")</f>
        <v/>
      </c>
      <c r="B106" s="10">
        <f>IF($A106="","",IFERROR(INDEX('MPS Plan'!$A$9:$A$108,MATCH($A106,'MPS Plan'!$U$9:$U$108,0)),""))</f>
        <v/>
      </c>
      <c r="C106" s="9">
        <f>IF($A106="","",IFERROR(INDEX('MPS Plan'!$E$9:$E$108,MATCH($A106,'MPS Plan'!$U$9:$U$108,0)),""))</f>
        <v/>
      </c>
      <c r="D106" s="10">
        <f>IF($A106="","",IFERROR(INDEX('MPS Plan'!$B$9:$B$108,MATCH($A106,'MPS Plan'!$U$9:$U$108,0)),""))</f>
        <v/>
      </c>
      <c r="E106" s="10">
        <f>IF($A106="","",IFERROR(INDEX('MPS Plan'!$C$9:$C$108,MATCH($A106,'MPS Plan'!$U$9:$U$108,0)),""))</f>
        <v/>
      </c>
      <c r="F106" s="10">
        <f>IF($A106="","",IFERROR(INDEX('MPS Plan'!$D$9:$D$108,MATCH($A106,'MPS Plan'!$U$9:$U$108,0)),""))</f>
        <v/>
      </c>
      <c r="G106" s="9">
        <f>IF($A106="","",IFERROR(INDEX('MPS Plan'!$F$9:$F$108,MATCH($A106,'MPS Plan'!$U$9:$U$108,0)),""))</f>
        <v/>
      </c>
      <c r="H106" s="10">
        <f>IF($A106="","",IFERROR(INDEX('MPS Plan'!$L$9:$L$108,MATCH($A106,'MPS Plan'!$U$9:$U$108,0)),""))</f>
        <v/>
      </c>
      <c r="I106" s="18">
        <f>IF($A106="","",IFERROR(INDEX('MPS Plan'!$G$9:$G$108,MATCH($A106,'MPS Plan'!$U$9:$U$108,0)),""))</f>
        <v/>
      </c>
      <c r="J106" s="18">
        <f>IF($A106="","",IFERROR(INDEX('MPS Plan'!$H$9:$H$108,MATCH($A106,'MPS Plan'!$U$9:$U$108,0)),""))</f>
        <v/>
      </c>
      <c r="K106" s="18">
        <f>IF($A106="","",IFERROR(INDEX('MPS Plan'!$I$9:$I$108,MATCH($A106,'MPS Plan'!$U$9:$U$108,0)),""))</f>
        <v/>
      </c>
      <c r="L106" s="18">
        <f>IF($A106="","",IFERROR(INDEX('MPS Plan'!$J$9:$J$108,MATCH($A106,'MPS Plan'!$U$9:$U$108,0)),""))</f>
        <v/>
      </c>
      <c r="M106" s="18">
        <f>IF($A106="","",IFERROR(INDEX('MPS Plan'!$K$9:$K$108,MATCH($A106,'MPS Plan'!$U$9:$U$108,0)),""))</f>
        <v/>
      </c>
      <c r="N106" s="18">
        <f>IF($A106="","",IFERROR(INDEX('MPS Plan'!$Q$9:$Q$108,MATCH($A106,'MPS Plan'!$U$9:$U$108,0)),""))</f>
        <v/>
      </c>
      <c r="O106" s="18">
        <f>IF($A106="","",IFERROR(INDEX('MPS Plan'!$R$9:$R$108,MATCH($A106,'MPS Plan'!$U$9:$U$108,0)),""))</f>
        <v/>
      </c>
      <c r="P106" s="10">
        <f>IF($A106="","",IFERROR(INDEX('MPS Plan'!$M$9:$M$108,MATCH($A106,'MPS Plan'!$U$9:$U$108,0)),""))</f>
        <v/>
      </c>
      <c r="Q106" s="10">
        <f>IF($A106="","",IFERROR(INDEX('MPS Plan'!$N$9:$N$108,MATCH($A106,'MPS Plan'!$U$9:$U$108,0)),""))</f>
        <v/>
      </c>
      <c r="R106" s="10">
        <f>IF($A106="","",IFERROR(INDEX('MPS Plan'!$O$9:$O$108,MATCH($A106,'MPS Plan'!$U$9:$U$108,0)),""))</f>
        <v/>
      </c>
      <c r="S106" s="10">
        <f>IF($A106="","",IFERROR(INDEX('MPS Plan'!$P$9:$P$108,MATCH($A106,'MPS Plan'!$U$9:$U$108,0)),""))</f>
        <v/>
      </c>
      <c r="T106" s="10">
        <f>IF($A106="","",IFERROR(IF(INDEX('MPS Plan'!$S$9:$S$108,MATCH($A106,'MPS Plan'!$U$9:$U$108,0))="Open",INDEX('MPS Plan'!$T$9:$T$108,MATCH($A106,'MPS Plan'!$U$9:$U$108,0)),"No open rescheduling exception identified"),""))</f>
        <v/>
      </c>
      <c r="V106" s="13">
        <f>IFERROR(AGGREGATE(15,6,ROW('MPS Plan'!$A$9:$A$108)/('MPS Plan'!$S$9:$S$108="Open"),ROWS($V$9:V106)),"")</f>
        <v/>
      </c>
      <c r="W106" s="10">
        <f>IF($V106="","",$V106)</f>
        <v/>
      </c>
      <c r="X106" s="9">
        <f>IF($V106="","",IFERROR(INDEX('MPS Plan'!$E$9:$E$108,$V106-8),""))</f>
        <v/>
      </c>
      <c r="Y106" s="10">
        <f>IF($V106="","",IFERROR(INDEX('MPS Plan'!$B$9:$B$108,$V106-8),""))</f>
        <v/>
      </c>
      <c r="Z106" s="10">
        <f>IF($V106="","",IFERROR(INDEX('MPS Plan'!$C$9:$C$108,$V106-8),""))</f>
        <v/>
      </c>
      <c r="AA106" s="10">
        <f>IF($V106="","",IFERROR(INDEX('MPS Plan'!$D$9:$D$108,$V106-8),""))</f>
        <v/>
      </c>
      <c r="AB106" s="9">
        <f>IF($V106="","",IFERROR(INDEX('MPS Plan'!$F$9:$F$108,$V106-8),""))</f>
        <v/>
      </c>
      <c r="AC106" s="10">
        <f>IF($V106="","",IFERROR(INDEX('MPS Plan'!$T$9:$T$108,$V106-8),""))</f>
        <v/>
      </c>
      <c r="AD106" s="10">
        <f>IF($V106="","",IFERROR(INDEX('MPS Plan'!$M$9:$M$108,$V106-8),""))</f>
        <v/>
      </c>
      <c r="AE106" s="10">
        <f>IF($V106="","",IFERROR(INDEX('MPS Plan'!$N$9:$N$108,$V106-8),""))</f>
        <v/>
      </c>
      <c r="AF106" s="10">
        <f>IF($V106="","",IFERROR(INDEX('MPS Plan'!$L$9:$L$108,$V106-8),""))</f>
        <v/>
      </c>
    </row>
    <row r="107" ht="25" customHeight="1">
      <c r="A107" s="13">
        <f>IFERROR(SMALL('MPS Plan'!$U$9:$U$108,ROWS($A$9:A107)),"")</f>
        <v/>
      </c>
      <c r="B107" s="10">
        <f>IF($A107="","",IFERROR(INDEX('MPS Plan'!$A$9:$A$108,MATCH($A107,'MPS Plan'!$U$9:$U$108,0)),""))</f>
        <v/>
      </c>
      <c r="C107" s="9">
        <f>IF($A107="","",IFERROR(INDEX('MPS Plan'!$E$9:$E$108,MATCH($A107,'MPS Plan'!$U$9:$U$108,0)),""))</f>
        <v/>
      </c>
      <c r="D107" s="10">
        <f>IF($A107="","",IFERROR(INDEX('MPS Plan'!$B$9:$B$108,MATCH($A107,'MPS Plan'!$U$9:$U$108,0)),""))</f>
        <v/>
      </c>
      <c r="E107" s="10">
        <f>IF($A107="","",IFERROR(INDEX('MPS Plan'!$C$9:$C$108,MATCH($A107,'MPS Plan'!$U$9:$U$108,0)),""))</f>
        <v/>
      </c>
      <c r="F107" s="10">
        <f>IF($A107="","",IFERROR(INDEX('MPS Plan'!$D$9:$D$108,MATCH($A107,'MPS Plan'!$U$9:$U$108,0)),""))</f>
        <v/>
      </c>
      <c r="G107" s="9">
        <f>IF($A107="","",IFERROR(INDEX('MPS Plan'!$F$9:$F$108,MATCH($A107,'MPS Plan'!$U$9:$U$108,0)),""))</f>
        <v/>
      </c>
      <c r="H107" s="10">
        <f>IF($A107="","",IFERROR(INDEX('MPS Plan'!$L$9:$L$108,MATCH($A107,'MPS Plan'!$U$9:$U$108,0)),""))</f>
        <v/>
      </c>
      <c r="I107" s="18">
        <f>IF($A107="","",IFERROR(INDEX('MPS Plan'!$G$9:$G$108,MATCH($A107,'MPS Plan'!$U$9:$U$108,0)),""))</f>
        <v/>
      </c>
      <c r="J107" s="18">
        <f>IF($A107="","",IFERROR(INDEX('MPS Plan'!$H$9:$H$108,MATCH($A107,'MPS Plan'!$U$9:$U$108,0)),""))</f>
        <v/>
      </c>
      <c r="K107" s="18">
        <f>IF($A107="","",IFERROR(INDEX('MPS Plan'!$I$9:$I$108,MATCH($A107,'MPS Plan'!$U$9:$U$108,0)),""))</f>
        <v/>
      </c>
      <c r="L107" s="18">
        <f>IF($A107="","",IFERROR(INDEX('MPS Plan'!$J$9:$J$108,MATCH($A107,'MPS Plan'!$U$9:$U$108,0)),""))</f>
        <v/>
      </c>
      <c r="M107" s="18">
        <f>IF($A107="","",IFERROR(INDEX('MPS Plan'!$K$9:$K$108,MATCH($A107,'MPS Plan'!$U$9:$U$108,0)),""))</f>
        <v/>
      </c>
      <c r="N107" s="18">
        <f>IF($A107="","",IFERROR(INDEX('MPS Plan'!$Q$9:$Q$108,MATCH($A107,'MPS Plan'!$U$9:$U$108,0)),""))</f>
        <v/>
      </c>
      <c r="O107" s="18">
        <f>IF($A107="","",IFERROR(INDEX('MPS Plan'!$R$9:$R$108,MATCH($A107,'MPS Plan'!$U$9:$U$108,0)),""))</f>
        <v/>
      </c>
      <c r="P107" s="10">
        <f>IF($A107="","",IFERROR(INDEX('MPS Plan'!$M$9:$M$108,MATCH($A107,'MPS Plan'!$U$9:$U$108,0)),""))</f>
        <v/>
      </c>
      <c r="Q107" s="10">
        <f>IF($A107="","",IFERROR(INDEX('MPS Plan'!$N$9:$N$108,MATCH($A107,'MPS Plan'!$U$9:$U$108,0)),""))</f>
        <v/>
      </c>
      <c r="R107" s="10">
        <f>IF($A107="","",IFERROR(INDEX('MPS Plan'!$O$9:$O$108,MATCH($A107,'MPS Plan'!$U$9:$U$108,0)),""))</f>
        <v/>
      </c>
      <c r="S107" s="10">
        <f>IF($A107="","",IFERROR(INDEX('MPS Plan'!$P$9:$P$108,MATCH($A107,'MPS Plan'!$U$9:$U$108,0)),""))</f>
        <v/>
      </c>
      <c r="T107" s="10">
        <f>IF($A107="","",IFERROR(IF(INDEX('MPS Plan'!$S$9:$S$108,MATCH($A107,'MPS Plan'!$U$9:$U$108,0))="Open",INDEX('MPS Plan'!$T$9:$T$108,MATCH($A107,'MPS Plan'!$U$9:$U$108,0)),"No open rescheduling exception identified"),""))</f>
        <v/>
      </c>
      <c r="V107" s="13">
        <f>IFERROR(AGGREGATE(15,6,ROW('MPS Plan'!$A$9:$A$108)/('MPS Plan'!$S$9:$S$108="Open"),ROWS($V$9:V107)),"")</f>
        <v/>
      </c>
      <c r="W107" s="10">
        <f>IF($V107="","",$V107)</f>
        <v/>
      </c>
      <c r="X107" s="9">
        <f>IF($V107="","",IFERROR(INDEX('MPS Plan'!$E$9:$E$108,$V107-8),""))</f>
        <v/>
      </c>
      <c r="Y107" s="10">
        <f>IF($V107="","",IFERROR(INDEX('MPS Plan'!$B$9:$B$108,$V107-8),""))</f>
        <v/>
      </c>
      <c r="Z107" s="10">
        <f>IF($V107="","",IFERROR(INDEX('MPS Plan'!$C$9:$C$108,$V107-8),""))</f>
        <v/>
      </c>
      <c r="AA107" s="10">
        <f>IF($V107="","",IFERROR(INDEX('MPS Plan'!$D$9:$D$108,$V107-8),""))</f>
        <v/>
      </c>
      <c r="AB107" s="9">
        <f>IF($V107="","",IFERROR(INDEX('MPS Plan'!$F$9:$F$108,$V107-8),""))</f>
        <v/>
      </c>
      <c r="AC107" s="10">
        <f>IF($V107="","",IFERROR(INDEX('MPS Plan'!$T$9:$T$108,$V107-8),""))</f>
        <v/>
      </c>
      <c r="AD107" s="10">
        <f>IF($V107="","",IFERROR(INDEX('MPS Plan'!$M$9:$M$108,$V107-8),""))</f>
        <v/>
      </c>
      <c r="AE107" s="10">
        <f>IF($V107="","",IFERROR(INDEX('MPS Plan'!$N$9:$N$108,$V107-8),""))</f>
        <v/>
      </c>
      <c r="AF107" s="10">
        <f>IF($V107="","",IFERROR(INDEX('MPS Plan'!$L$9:$L$108,$V107-8),""))</f>
        <v/>
      </c>
    </row>
    <row r="108" ht="25" customHeight="1">
      <c r="A108" s="13">
        <f>IFERROR(SMALL('MPS Plan'!$U$9:$U$108,ROWS($A$9:A108)),"")</f>
        <v/>
      </c>
      <c r="B108" s="10">
        <f>IF($A108="","",IFERROR(INDEX('MPS Plan'!$A$9:$A$108,MATCH($A108,'MPS Plan'!$U$9:$U$108,0)),""))</f>
        <v/>
      </c>
      <c r="C108" s="9">
        <f>IF($A108="","",IFERROR(INDEX('MPS Plan'!$E$9:$E$108,MATCH($A108,'MPS Plan'!$U$9:$U$108,0)),""))</f>
        <v/>
      </c>
      <c r="D108" s="10">
        <f>IF($A108="","",IFERROR(INDEX('MPS Plan'!$B$9:$B$108,MATCH($A108,'MPS Plan'!$U$9:$U$108,0)),""))</f>
        <v/>
      </c>
      <c r="E108" s="10">
        <f>IF($A108="","",IFERROR(INDEX('MPS Plan'!$C$9:$C$108,MATCH($A108,'MPS Plan'!$U$9:$U$108,0)),""))</f>
        <v/>
      </c>
      <c r="F108" s="10">
        <f>IF($A108="","",IFERROR(INDEX('MPS Plan'!$D$9:$D$108,MATCH($A108,'MPS Plan'!$U$9:$U$108,0)),""))</f>
        <v/>
      </c>
      <c r="G108" s="9">
        <f>IF($A108="","",IFERROR(INDEX('MPS Plan'!$F$9:$F$108,MATCH($A108,'MPS Plan'!$U$9:$U$108,0)),""))</f>
        <v/>
      </c>
      <c r="H108" s="10">
        <f>IF($A108="","",IFERROR(INDEX('MPS Plan'!$L$9:$L$108,MATCH($A108,'MPS Plan'!$U$9:$U$108,0)),""))</f>
        <v/>
      </c>
      <c r="I108" s="18">
        <f>IF($A108="","",IFERROR(INDEX('MPS Plan'!$G$9:$G$108,MATCH($A108,'MPS Plan'!$U$9:$U$108,0)),""))</f>
        <v/>
      </c>
      <c r="J108" s="18">
        <f>IF($A108="","",IFERROR(INDEX('MPS Plan'!$H$9:$H$108,MATCH($A108,'MPS Plan'!$U$9:$U$108,0)),""))</f>
        <v/>
      </c>
      <c r="K108" s="18">
        <f>IF($A108="","",IFERROR(INDEX('MPS Plan'!$I$9:$I$108,MATCH($A108,'MPS Plan'!$U$9:$U$108,0)),""))</f>
        <v/>
      </c>
      <c r="L108" s="18">
        <f>IF($A108="","",IFERROR(INDEX('MPS Plan'!$J$9:$J$108,MATCH($A108,'MPS Plan'!$U$9:$U$108,0)),""))</f>
        <v/>
      </c>
      <c r="M108" s="18">
        <f>IF($A108="","",IFERROR(INDEX('MPS Plan'!$K$9:$K$108,MATCH($A108,'MPS Plan'!$U$9:$U$108,0)),""))</f>
        <v/>
      </c>
      <c r="N108" s="18">
        <f>IF($A108="","",IFERROR(INDEX('MPS Plan'!$Q$9:$Q$108,MATCH($A108,'MPS Plan'!$U$9:$U$108,0)),""))</f>
        <v/>
      </c>
      <c r="O108" s="18">
        <f>IF($A108="","",IFERROR(INDEX('MPS Plan'!$R$9:$R$108,MATCH($A108,'MPS Plan'!$U$9:$U$108,0)),""))</f>
        <v/>
      </c>
      <c r="P108" s="10">
        <f>IF($A108="","",IFERROR(INDEX('MPS Plan'!$M$9:$M$108,MATCH($A108,'MPS Plan'!$U$9:$U$108,0)),""))</f>
        <v/>
      </c>
      <c r="Q108" s="10">
        <f>IF($A108="","",IFERROR(INDEX('MPS Plan'!$N$9:$N$108,MATCH($A108,'MPS Plan'!$U$9:$U$108,0)),""))</f>
        <v/>
      </c>
      <c r="R108" s="10">
        <f>IF($A108="","",IFERROR(INDEX('MPS Plan'!$O$9:$O$108,MATCH($A108,'MPS Plan'!$U$9:$U$108,0)),""))</f>
        <v/>
      </c>
      <c r="S108" s="10">
        <f>IF($A108="","",IFERROR(INDEX('MPS Plan'!$P$9:$P$108,MATCH($A108,'MPS Plan'!$U$9:$U$108,0)),""))</f>
        <v/>
      </c>
      <c r="T108" s="10">
        <f>IF($A108="","",IFERROR(IF(INDEX('MPS Plan'!$S$9:$S$108,MATCH($A108,'MPS Plan'!$U$9:$U$108,0))="Open",INDEX('MPS Plan'!$T$9:$T$108,MATCH($A108,'MPS Plan'!$U$9:$U$108,0)),"No open rescheduling exception identified"),""))</f>
        <v/>
      </c>
      <c r="V108" s="13">
        <f>IFERROR(AGGREGATE(15,6,ROW('MPS Plan'!$A$9:$A$108)/('MPS Plan'!$S$9:$S$108="Open"),ROWS($V$9:V108)),"")</f>
        <v/>
      </c>
      <c r="W108" s="10">
        <f>IF($V108="","",$V108)</f>
        <v/>
      </c>
      <c r="X108" s="9">
        <f>IF($V108="","",IFERROR(INDEX('MPS Plan'!$E$9:$E$108,$V108-8),""))</f>
        <v/>
      </c>
      <c r="Y108" s="10">
        <f>IF($V108="","",IFERROR(INDEX('MPS Plan'!$B$9:$B$108,$V108-8),""))</f>
        <v/>
      </c>
      <c r="Z108" s="10">
        <f>IF($V108="","",IFERROR(INDEX('MPS Plan'!$C$9:$C$108,$V108-8),""))</f>
        <v/>
      </c>
      <c r="AA108" s="10">
        <f>IF($V108="","",IFERROR(INDEX('MPS Plan'!$D$9:$D$108,$V108-8),""))</f>
        <v/>
      </c>
      <c r="AB108" s="9">
        <f>IF($V108="","",IFERROR(INDEX('MPS Plan'!$F$9:$F$108,$V108-8),""))</f>
        <v/>
      </c>
      <c r="AC108" s="10">
        <f>IF($V108="","",IFERROR(INDEX('MPS Plan'!$T$9:$T$108,$V108-8),""))</f>
        <v/>
      </c>
      <c r="AD108" s="10">
        <f>IF($V108="","",IFERROR(INDEX('MPS Plan'!$M$9:$M$108,$V108-8),""))</f>
        <v/>
      </c>
      <c r="AE108" s="10">
        <f>IF($V108="","",IFERROR(INDEX('MPS Plan'!$N$9:$N$108,$V108-8),""))</f>
        <v/>
      </c>
      <c r="AF108" s="10">
        <f>IF($V108="","",IFERROR(INDEX('MPS Plan'!$L$9:$L$108,$V108-8),""))</f>
        <v/>
      </c>
    </row>
  </sheetData>
  <autoFilter ref="B8:T108"/>
  <mergeCells count="1">
    <mergeCell ref="A1:AF1"/>
  </mergeCells>
  <conditionalFormatting sqref="W9:AF108">
    <cfRule type="expression" priority="1" dxfId="0">
      <formula>AND($W9&lt;&gt;"",$AC9&lt;&gt;"")</formula>
    </cfRule>
  </conditionalFormatting>
  <conditionalFormatting sqref="R9:R108">
    <cfRule type="expression" priority="2" dxfId="1">
      <formula>OR($R9="Actual entries differ from plan",$R9="Actual entry needs a planned value")</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0"/>
  <sheetViews>
    <sheetView zoomScale="95" workbookViewId="0">
      <pane ySplit="1" topLeftCell="A2" activePane="bottomLeft" state="frozen"/>
      <selection pane="bottomLeft" activeCell="A1" sqref="A1"/>
    </sheetView>
  </sheetViews>
  <sheetFormatPr baseColWidth="8" defaultRowHeight="15"/>
  <cols>
    <col width="30" customWidth="1" min="1" max="1"/>
    <col width="88" customWidth="1" min="2" max="2"/>
    <col width="12" customWidth="1" min="3" max="3"/>
    <col width="12" customWidth="1" min="4" max="4"/>
    <col width="12" customWidth="1" min="5" max="5"/>
    <col width="12" customWidth="1" min="6" max="6"/>
    <col width="12" customWidth="1" min="7" max="7"/>
    <col width="12" customWidth="1" min="8" max="8"/>
  </cols>
  <sheetData>
    <row r="1" ht="28" customHeight="1">
      <c r="A1" s="1" t="inlineStr">
        <is>
          <t>Master Production Schedule Instructions</t>
        </is>
      </c>
      <c r="B1" s="23" t="n"/>
      <c r="C1" s="23" t="n"/>
      <c r="D1" s="23" t="n"/>
      <c r="E1" s="23" t="n"/>
      <c r="F1" s="23" t="n"/>
      <c r="G1" s="23" t="n"/>
      <c r="H1" s="24" t="n"/>
    </row>
    <row r="3" ht="22" customHeight="1">
      <c r="A3" s="19" t="inlineStr">
        <is>
          <t>1. What this workbook does</t>
        </is>
      </c>
      <c r="B3" s="19" t="n"/>
      <c r="C3" s="19" t="n"/>
      <c r="D3" s="19" t="n"/>
      <c r="E3" s="19" t="n"/>
      <c r="F3" s="19" t="n"/>
      <c r="G3" s="19" t="n"/>
      <c r="H3" s="19" t="n"/>
    </row>
    <row r="4" ht="54" customHeight="1">
      <c r="B4" s="2" t="inlineStr">
        <is>
          <t>Master Production Schedule is a finished-products planning aid before production release. It records finished products identifiers, reporting period dates, owner or responsible role, required dates, available resources, work order or run ID, and planned and actual quantities or times.</t>
        </is>
      </c>
    </row>
    <row r="6" ht="22" customHeight="1">
      <c r="A6" s="19" t="inlineStr">
        <is>
          <t>2. Reporting period setup</t>
        </is>
      </c>
      <c r="B6" s="19" t="n"/>
      <c r="C6" s="19" t="n"/>
      <c r="D6" s="19" t="n"/>
      <c r="E6" s="19" t="n"/>
      <c r="F6" s="19" t="n"/>
      <c r="G6" s="19" t="n"/>
      <c r="H6" s="19" t="n"/>
    </row>
    <row r="7" ht="44" customHeight="1">
      <c r="B7" s="14" t="inlineStr">
        <is>
          <t>On the MPS Plan sheet, enter the Reporting Period Start and Reporting Period End dates. Dates display as m/d/yyyy. The date sequencing and due-date check identifies planned action dates that are outside the entered reporting period or after the required date.</t>
        </is>
      </c>
    </row>
    <row r="9" ht="22" customHeight="1">
      <c r="A9" s="19" t="inlineStr">
        <is>
          <t>3. Entering an MPS schedule line</t>
        </is>
      </c>
      <c r="B9" s="19" t="n"/>
      <c r="C9" s="19" t="n"/>
      <c r="D9" s="19" t="n"/>
      <c r="E9" s="19" t="n"/>
      <c r="F9" s="19" t="n"/>
      <c r="G9" s="19" t="n"/>
      <c r="H9" s="19" t="n"/>
    </row>
    <row r="10" ht="24" customHeight="1">
      <c r="B10" s="14" t="inlineStr">
        <is>
          <t>1. Enter the finished products identifier.</t>
        </is>
      </c>
    </row>
    <row r="11" ht="24" customHeight="1">
      <c r="B11" s="14" t="inlineStr">
        <is>
          <t>2. Enter the work order or run ID used to identify the schedule line.</t>
        </is>
      </c>
    </row>
    <row r="12" ht="24" customHeight="1">
      <c r="B12" s="14" t="inlineStr">
        <is>
          <t>3. Enter the owner or responsible role.</t>
        </is>
      </c>
    </row>
    <row r="13" ht="24" customHeight="1">
      <c r="B13" s="14" t="inlineStr">
        <is>
          <t>4. Enter the planned action date and required date.</t>
        </is>
      </c>
    </row>
    <row r="14" ht="24" customHeight="1">
      <c r="B14" s="14" t="inlineStr">
        <is>
          <t>5. Enter available resources time and planned run time in hours only when both values use the same resource basis.</t>
        </is>
      </c>
    </row>
    <row r="15" ht="24" customHeight="1">
      <c r="B15" s="14" t="inlineStr">
        <is>
          <t>6. Enter planned quantity and actual quantity in units.</t>
        </is>
      </c>
    </row>
    <row r="16" ht="24" customHeight="1">
      <c r="B16" s="14" t="inlineStr">
        <is>
          <t>7. Select a status.</t>
        </is>
      </c>
    </row>
    <row r="17" ht="24" customHeight="1">
      <c r="B17" s="14" t="inlineStr">
        <is>
          <t>8. Enter actual run time in hours when actual information is available.</t>
        </is>
      </c>
    </row>
    <row r="19" ht="22" customHeight="1">
      <c r="A19" s="19" t="inlineStr">
        <is>
          <t>4. Status labels</t>
        </is>
      </c>
      <c r="B19" s="19" t="n"/>
      <c r="C19" s="19" t="n"/>
      <c r="D19" s="19" t="n"/>
      <c r="E19" s="19" t="n"/>
      <c r="F19" s="19" t="n"/>
      <c r="G19" s="19" t="n"/>
      <c r="H19" s="19" t="n"/>
    </row>
    <row r="20">
      <c r="A20" s="20" t="inlineStr">
        <is>
          <t>Status</t>
        </is>
      </c>
      <c r="B20" s="20" t="inlineStr">
        <is>
          <t>Instruction</t>
        </is>
      </c>
    </row>
    <row r="21" ht="24" customHeight="1">
      <c r="A21" s="21" t="inlineStr">
        <is>
          <t>Draft</t>
        </is>
      </c>
      <c r="B21" s="21" t="inlineStr">
        <is>
          <t>Use while the schedule line is being prepared.</t>
        </is>
      </c>
    </row>
    <row r="22" ht="24" customHeight="1">
      <c r="A22" s="21" t="inlineStr">
        <is>
          <t>Planned</t>
        </is>
      </c>
      <c r="B22" s="21" t="inlineStr">
        <is>
          <t>Use when the scheduled values have been entered.</t>
        </is>
      </c>
    </row>
    <row r="23" ht="24" customHeight="1">
      <c r="A23" s="21" t="inlineStr">
        <is>
          <t>Ready for Review</t>
        </is>
      </c>
      <c r="B23" s="21" t="inlineStr">
        <is>
          <t>Use when the schedule line is ready for pre-release review.</t>
        </is>
      </c>
    </row>
    <row r="24" ht="24" customHeight="1">
      <c r="A24" s="21" t="inlineStr">
        <is>
          <t>Actual Recorded</t>
        </is>
      </c>
      <c r="B24" s="21" t="inlineStr">
        <is>
          <t>Use when an actual quantity or actual run time has been entered.</t>
        </is>
      </c>
    </row>
    <row r="25" ht="24" customHeight="1">
      <c r="A25" s="21" t="inlineStr">
        <is>
          <t>Reschedule Required</t>
        </is>
      </c>
      <c r="B25" s="21" t="inlineStr">
        <is>
          <t>Use when the responsible role identifies a need to reschedule.</t>
        </is>
      </c>
    </row>
    <row r="27" ht="30" customHeight="1">
      <c r="B27" s="2" t="inlineStr">
        <is>
          <t>The status progression check is a simple workbook control. It does not record who changed a status or when it changed.</t>
        </is>
      </c>
    </row>
    <row r="29" ht="22" customHeight="1">
      <c r="A29" s="19" t="inlineStr">
        <is>
          <t>5. How the checks work</t>
        </is>
      </c>
      <c r="B29" s="19" t="n"/>
      <c r="C29" s="19" t="n"/>
      <c r="D29" s="19" t="n"/>
      <c r="E29" s="19" t="n"/>
      <c r="F29" s="19" t="n"/>
      <c r="G29" s="19" t="n"/>
      <c r="H29" s="19" t="n"/>
    </row>
    <row r="30" ht="42" customHeight="1">
      <c r="B30" s="21" t="inlineStr">
        <is>
          <t>Date Sequencing and Due-Date Check: A schedule line requires rescheduling when the planned action date is after the required date or outside the entered reporting period.</t>
        </is>
      </c>
    </row>
    <row r="31" ht="32" customHeight="1">
      <c r="B31" s="21" t="inlineStr">
        <is>
          <t>Capacity or Due-Date Check: A schedule line requires rescheduling when planned run time is greater than available resource time.</t>
        </is>
      </c>
    </row>
    <row r="32" ht="42" customHeight="1">
      <c r="B32" s="21" t="inlineStr">
        <is>
          <t>Planned-versus-Actual Check: The workbook identifies whether entered actual quantities or run times match or differ from planned values. A difference does not automatically create a rescheduling exception.</t>
        </is>
      </c>
    </row>
    <row r="33" ht="42" customHeight="1">
      <c r="B33" s="21" t="inlineStr">
        <is>
          <t>Status Progression Check: When actual quantity or run time is entered, the workbook prompts the user to use Actual Recorded. When Actual Recorded is selected without an actual entry, the workbook prompts the user to enter an actual quantity or run time.</t>
        </is>
      </c>
    </row>
    <row r="34" ht="32" customHeight="1">
      <c r="B34" s="22" t="inlineStr">
        <is>
          <t>Open Rescheduling Exception: An exception is open when a date check requires rescheduling, a capacity check requires rescheduling, or the selected status is Reschedule Required.</t>
        </is>
      </c>
    </row>
    <row r="36" ht="22" customHeight="1">
      <c r="A36" s="19" t="inlineStr">
        <is>
          <t>6. Using the outputs</t>
        </is>
      </c>
      <c r="B36" s="19" t="n"/>
      <c r="C36" s="19" t="n"/>
      <c r="D36" s="19" t="n"/>
      <c r="E36" s="19" t="n"/>
      <c r="F36" s="19" t="n"/>
      <c r="G36" s="19" t="n"/>
      <c r="H36" s="19" t="n"/>
    </row>
    <row r="37" ht="54" customHeight="1">
      <c r="B37" s="2" t="inlineStr">
        <is>
          <t>The Action Plan sheet provides a dated action plan and execution register with planned and actual quantities, planned and actual run times, and variances. The open exception list displays exceptions requiring rescheduling. Review open exceptions before making release decisions.</t>
        </is>
      </c>
    </row>
    <row r="39" ht="22" customHeight="1">
      <c r="A39" s="19" t="inlineStr">
        <is>
          <t>7. Scope limits</t>
        </is>
      </c>
      <c r="B39" s="19" t="n"/>
      <c r="C39" s="19" t="n"/>
      <c r="D39" s="19" t="n"/>
      <c r="E39" s="19" t="n"/>
      <c r="F39" s="19" t="n"/>
      <c r="G39" s="19" t="n"/>
      <c r="H39" s="19" t="n"/>
    </row>
    <row r="40" ht="66" customHeight="1">
      <c r="B40" s="22" t="inlineStr">
        <is>
          <t>This workbook supports finished-product master production scheduling only. It does not create work orders, perform multi-day resource loading by date, create a resource-loaded production schedule, manage materials, create purchase signals, or authorize production release. It is an operational aid and is not an ERP, MRP, MES, connected machine system, official record, certification, or proof of regulatory, safety, legal, tax, engineering, audit, or quality compliance.</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2026-09-06T15:08:15Z</dcterms:created>
  <dcterms:modified xmlns:dcterms="http://purl.org/dc/terms/" xmlns:xsi="http://www.w3.org/2001/XMLSchema-instance" xsi:type="dcterms:W3CDTF">2026-09-06T15:08:15Z</dcterms:modified>
</cp:coreProperties>
</file>