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Work Orders" sheetId="2" state="visible" r:id="rId2"/>
    <sheet xmlns:r="http://schemas.openxmlformats.org/officeDocument/2006/relationships" name="Resource Schedule" sheetId="3" state="visible" r:id="rId3"/>
    <sheet xmlns:r="http://schemas.openxmlformats.org/officeDocument/2006/relationships" name="Instructions" sheetId="4" state="visible" r:id="rId4"/>
  </sheets>
  <definedNames/>
  <calcPr calcId="124519" calcMode="auto" fullCalcOnLoad="1" forceFullCalc="1"/>
</workbook>
</file>

<file path=xl/styles.xml><?xml version="1.0" encoding="utf-8"?>
<styleSheet xmlns="http://schemas.openxmlformats.org/spreadsheetml/2006/main">
  <numFmts count="1">
    <numFmt numFmtId="164" formatCode="m/d/Y"/>
  </numFmts>
  <fonts count="6">
    <font>
      <name val="Calibri"/>
      <family val="2"/>
      <color theme="1"/>
      <sz val="11"/>
      <scheme val="minor"/>
    </font>
    <font>
      <name val="Calibri"/>
      <b val="1"/>
      <color rgb="FFFFFFFF"/>
      <sz val="16"/>
    </font>
    <font>
      <name val="Calibri"/>
      <i val="1"/>
      <color rgb="FF1D2B36"/>
      <sz val="10"/>
    </font>
    <font>
      <name val="Calibri"/>
      <b val="1"/>
      <color rgb="FF1D2B36"/>
      <sz val="10"/>
    </font>
    <font>
      <name val="Calibri"/>
      <color rgb="FF1D2B36"/>
      <sz val="10"/>
    </font>
    <font>
      <name val="Calibri"/>
      <b val="1"/>
      <color rgb="FFFFFFFF"/>
      <sz val="10"/>
    </font>
  </fonts>
  <fills count="8">
    <fill>
      <patternFill/>
    </fill>
    <fill>
      <patternFill patternType="gray125"/>
    </fill>
    <fill>
      <patternFill patternType="solid">
        <fgColor rgb="FF345B63"/>
      </patternFill>
    </fill>
    <fill>
      <patternFill patternType="solid">
        <fgColor rgb="FFF7F4ED"/>
      </patternFill>
    </fill>
    <fill>
      <patternFill patternType="solid">
        <fgColor rgb="FFDCE7DF"/>
      </patternFill>
    </fill>
    <fill>
      <patternFill patternType="solid">
        <fgColor rgb="FFEAF1F2"/>
      </patternFill>
    </fill>
    <fill>
      <patternFill patternType="solid">
        <fgColor rgb="FFE7ECEF"/>
      </patternFill>
    </fill>
    <fill>
      <patternFill patternType="solid">
        <fgColor rgb="FFFFF2CC"/>
      </patternFill>
    </fill>
  </fills>
  <borders count="7">
    <border>
      <left/>
      <right/>
      <top/>
      <bottom/>
      <diagonal/>
    </border>
    <border>
      <left style="medium">
        <color rgb="FF345B63"/>
      </left>
      <right style="medium">
        <color rgb="FF345B63"/>
      </right>
      <top style="medium">
        <color rgb="FF345B63"/>
      </top>
      <bottom style="medium">
        <color rgb="FF345B63"/>
      </bottom>
    </border>
    <border>
      <left style="thin">
        <color rgb="FF9AA7AE"/>
      </left>
      <right style="thin">
        <color rgb="FF9AA7AE"/>
      </right>
      <top style="thin">
        <color rgb="FF9AA7AE"/>
      </top>
      <bottom style="thin">
        <color rgb="FF9AA7AE"/>
      </bottom>
    </border>
    <border>
      <left/>
      <right/>
      <top style="medium">
        <color rgb="FF345B63"/>
      </top>
      <bottom/>
      <diagonal/>
    </border>
    <border>
      <left/>
      <right style="medium">
        <color rgb="FF345B63"/>
      </right>
      <top style="medium">
        <color rgb="FF345B63"/>
      </top>
      <bottom/>
      <diagonal/>
    </border>
    <border>
      <left/>
      <right/>
      <top style="medium">
        <color rgb="FF345B63"/>
      </top>
      <bottom style="medium">
        <color rgb="FF345B63"/>
      </bottom>
      <diagonal/>
    </border>
    <border>
      <left/>
      <right style="medium">
        <color rgb="FF345B63"/>
      </right>
      <top style="medium">
        <color rgb="FF345B63"/>
      </top>
      <bottom style="medium">
        <color rgb="FF345B63"/>
      </bottom>
      <diagonal/>
    </border>
  </borders>
  <cellStyleXfs count="1">
    <xf numFmtId="0" fontId="0" fillId="0" borderId="0"/>
  </cellStyleXfs>
  <cellXfs count="19">
    <xf numFmtId="0" fontId="0" fillId="0" borderId="0" pivotButton="0" quotePrefix="0" xfId="0"/>
    <xf numFmtId="0" fontId="1" fillId="2" borderId="1" applyAlignment="1" pivotButton="0" quotePrefix="0" xfId="0">
      <alignment horizontal="center" vertical="center" wrapText="1"/>
    </xf>
    <xf numFmtId="0" fontId="0" fillId="2" borderId="1" pivotButton="0" quotePrefix="0" xfId="0"/>
    <xf numFmtId="0" fontId="2" fillId="3" borderId="2" applyAlignment="1" pivotButton="0" quotePrefix="0" xfId="0">
      <alignment horizontal="left" vertical="top" wrapText="1"/>
    </xf>
    <xf numFmtId="0" fontId="3" fillId="4" borderId="1" applyAlignment="1" pivotButton="0" quotePrefix="0" xfId="0">
      <alignment horizontal="left" vertical="center" wrapText="1"/>
    </xf>
    <xf numFmtId="0" fontId="4" fillId="4" borderId="2" applyAlignment="1" pivotButton="0" quotePrefix="0" xfId="0">
      <alignment horizontal="left" vertical="center" wrapText="1"/>
    </xf>
    <xf numFmtId="1" fontId="3" fillId="5" borderId="2" applyAlignment="1" pivotButton="0" quotePrefix="0" xfId="0">
      <alignment horizontal="center" vertical="center" wrapText="1"/>
    </xf>
    <xf numFmtId="0" fontId="4" fillId="3" borderId="2" applyAlignment="1" pivotButton="0" quotePrefix="0" xfId="0">
      <alignment horizontal="left" vertical="top" wrapText="1"/>
    </xf>
    <xf numFmtId="0" fontId="5" fillId="2" borderId="1" applyAlignment="1" pivotButton="0" quotePrefix="0" xfId="0">
      <alignment horizontal="center" vertical="center" wrapText="1"/>
    </xf>
    <xf numFmtId="0" fontId="3" fillId="6" borderId="1" applyAlignment="1" pivotButton="0" quotePrefix="0" xfId="0">
      <alignment horizontal="center" vertical="center" wrapText="1"/>
    </xf>
    <xf numFmtId="164" fontId="4" fillId="5" borderId="2" applyAlignment="1" pivotButton="0" quotePrefix="0" xfId="0">
      <alignment horizontal="left" vertical="center" wrapText="1"/>
    </xf>
    <xf numFmtId="0" fontId="4" fillId="5" borderId="2" applyAlignment="1" pivotButton="0" quotePrefix="0" xfId="0">
      <alignment horizontal="left" vertical="center" wrapText="1"/>
    </xf>
    <xf numFmtId="2" fontId="4" fillId="5" borderId="2" applyAlignment="1" pivotButton="0" quotePrefix="0" xfId="0">
      <alignment horizontal="left" vertical="center" wrapText="1"/>
    </xf>
    <xf numFmtId="0" fontId="4" fillId="7" borderId="2" applyAlignment="1" pivotButton="0" quotePrefix="0" xfId="0">
      <alignment horizontal="left" vertical="center" wrapText="1"/>
    </xf>
    <xf numFmtId="164" fontId="4" fillId="7" borderId="2" applyAlignment="1" pivotButton="0" quotePrefix="0" xfId="0">
      <alignment horizontal="left" vertical="center" wrapText="1"/>
    </xf>
    <xf numFmtId="2" fontId="4" fillId="7" borderId="2" applyAlignment="1" pivotButton="0" quotePrefix="0" xfId="0">
      <alignment horizontal="left" vertical="center" wrapText="1"/>
    </xf>
    <xf numFmtId="0" fontId="3" fillId="4" borderId="2" applyAlignment="1" pivotButton="0" quotePrefix="0" xfId="0">
      <alignment horizontal="left" vertical="top" wrapText="1"/>
    </xf>
    <xf numFmtId="0" fontId="0" fillId="0" borderId="5" pivotButton="0" quotePrefix="0" xfId="0"/>
    <xf numFmtId="0" fontId="0" fillId="0" borderId="6" pivotButton="0" quotePrefix="0" xfId="0"/>
  </cellXfs>
  <cellStyles count="1">
    <cellStyle name="Normal" xfId="0" builtinId="0" hidden="0"/>
  </cellStyles>
  <dxfs count="3">
    <dxf>
      <fill>
        <patternFill patternType="solid">
          <fgColor rgb="FFF4CCCC"/>
        </patternFill>
      </fill>
    </dxf>
    <dxf>
      <fill>
        <patternFill patternType="solid">
          <fgColor rgb="FFE2F0D9"/>
        </patternFill>
      </fill>
    </dxf>
    <dxf>
      <fill>
        <patternFill patternType="solid">
          <fgColor rgb="FF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WorkOrdersTable" displayName="WorkOrdersTable" ref="A4:I104" headerRowCount="1">
  <autoFilter ref="A4:I104"/>
  <tableColumns count="9">
    <tableColumn id="1" name="Work Order ID"/>
    <tableColumn id="2" name="Due Date"/>
    <tableColumn id="3" name="Routing Hours"/>
    <tableColumn id="4" name="Total Planned Routing Hours"/>
    <tableColumn id="5" name="Remaining Routing Hours"/>
    <tableColumn id="6" name="Latest Planned Date"/>
    <tableColumn id="7" name="Late-Order Risk"/>
    <tableColumn id="8" name="Rescheduling Exception"/>
    <tableColumn id="9" name="Exception Sequence"/>
  </tableColumns>
  <tableStyleInfo name="TableStyleMedium2" showFirstColumn="0" showLastColumn="0" showRowStripes="1" showColumnStripes="0"/>
</table>
</file>

<file path=xl/tables/table2.xml><?xml version="1.0" encoding="utf-8"?>
<table xmlns="http://schemas.openxmlformats.org/spreadsheetml/2006/main" id="2" name="ResourceCalendarTable" displayName="ResourceCalendarTable" ref="A4:F104" headerRowCount="1">
  <autoFilter ref="A4:F104"/>
  <tableColumns count="6">
    <tableColumn id="1" name="Calendar Date"/>
    <tableColumn id="2" name="Resource"/>
    <tableColumn id="3" name="Available Routing Hours"/>
    <tableColumn id="4" name="Resource Loading by Date (Scheduled Routing Hours)"/>
    <tableColumn id="5" name="Remaining Routing Hours"/>
    <tableColumn id="6" name="Calendar Status"/>
  </tableColumns>
  <tableStyleInfo name="TableStyleMedium2" showFirstColumn="0" showLastColumn="0" showRowStripes="1" showColumnStripes="0"/>
</table>
</file>

<file path=xl/tables/table3.xml><?xml version="1.0" encoding="utf-8"?>
<table xmlns="http://schemas.openxmlformats.org/spreadsheetml/2006/main" id="3" name="MultiDayScheduleTable" displayName="MultiDayScheduleTable" ref="H4:T104" headerRowCount="1">
  <autoFilter ref="H4:T104"/>
  <tableColumns count="13">
    <tableColumn id="8" name="Planned Date"/>
    <tableColumn id="9" name="Resource"/>
    <tableColumn id="10" name="Work Order ID"/>
    <tableColumn id="11" name="Planned Routing Hours"/>
    <tableColumn id="12" name="Due Date"/>
    <tableColumn id="13" name="Work Order Routing Hours"/>
    <tableColumn id="14" name="Total Planned Routing Hours"/>
    <tableColumn id="15" name="Remaining Routing Hours"/>
    <tableColumn id="16" name="Available Routing Hours"/>
    <tableColumn id="17" name="Resource-Date Scheduled Routing Hours"/>
    <tableColumn id="18" name="Schedule Check"/>
    <tableColumn id="19" name="Exception Sequence"/>
    <tableColumn id="20" name="Ready Schedule Sequenc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table" Target="/xl/tables/table3.xml" Id="rId2"/></Relationships>
</file>

<file path=xl/worksheets/sheet1.xml><?xml version="1.0" encoding="utf-8"?>
<worksheet xmlns="http://schemas.openxmlformats.org/spreadsheetml/2006/main">
  <sheetPr>
    <outlinePr summaryBelow="1" summaryRight="1"/>
    <pageSetUpPr fitToPage="1"/>
  </sheetPr>
  <dimension ref="A1:M213"/>
  <sheetViews>
    <sheetView showGridLines="1" zoomScale="90" workbookViewId="0">
      <pane ySplit="13" topLeftCell="A14" activePane="bottomLeft" state="frozen"/>
      <selection pane="bottomLeft" activeCell="A1" sqref="A1"/>
    </sheetView>
  </sheetViews>
  <sheetFormatPr baseColWidth="8" defaultRowHeight="15"/>
  <cols>
    <col width="15" customWidth="1" min="1" max="1"/>
    <col width="21" customWidth="1" min="2" max="2"/>
    <col width="25" customWidth="1" min="3" max="3"/>
    <col width="20" customWidth="1" min="4" max="4"/>
    <col width="14" customWidth="1" min="5" max="5"/>
    <col width="22" customWidth="1" min="6" max="6"/>
    <col width="29" customWidth="1" min="7" max="7"/>
    <col width="3" customWidth="1" min="8" max="8"/>
    <col width="20" customWidth="1" min="9" max="9"/>
    <col width="25" customWidth="1" min="10" max="10"/>
    <col width="27" customWidth="1" min="11" max="11"/>
    <col width="15" customWidth="1" min="12" max="12"/>
    <col width="20" customWidth="1" min="13" max="13"/>
  </cols>
  <sheetData>
    <row r="1">
      <c r="A1" s="1" t="inlineStr">
        <is>
          <t>Production Schedule</t>
        </is>
      </c>
      <c r="B1" s="17" t="n"/>
      <c r="C1" s="17" t="n"/>
      <c r="D1" s="17" t="n"/>
      <c r="E1" s="17" t="n"/>
      <c r="F1" s="17" t="n"/>
      <c r="G1" s="17" t="n"/>
      <c r="H1" s="17" t="n"/>
      <c r="I1" s="17" t="n"/>
      <c r="J1" s="17" t="n"/>
      <c r="K1" s="17" t="n"/>
      <c r="L1" s="17" t="n"/>
      <c r="M1" s="18" t="n"/>
    </row>
    <row r="2">
      <c r="A2" s="3" t="inlineStr">
        <is>
          <t>Plan open work orders before production release using entered due dates, routing hours, and resource calendars.</t>
        </is>
      </c>
      <c r="B2" s="3" t="n"/>
      <c r="C2" s="3" t="n"/>
      <c r="D2" s="3" t="n"/>
      <c r="E2" s="3" t="n"/>
      <c r="F2" s="3" t="n"/>
      <c r="G2" s="3" t="n"/>
      <c r="H2" s="3" t="n"/>
      <c r="I2" s="3" t="n"/>
      <c r="J2" s="3" t="n"/>
      <c r="K2" s="3" t="n"/>
      <c r="L2" s="3" t="n"/>
      <c r="M2" s="3" t="n"/>
    </row>
    <row r="4">
      <c r="A4" s="4" t="inlineStr">
        <is>
          <t>Schedule Summary</t>
        </is>
      </c>
      <c r="D4" s="4" t="inlineStr">
        <is>
          <t>Planner Review</t>
        </is>
      </c>
      <c r="E4" s="4" t="n"/>
      <c r="F4" s="4" t="n"/>
      <c r="G4" s="4" t="n"/>
      <c r="H4" s="4" t="n"/>
      <c r="I4" s="4" t="n"/>
      <c r="J4" s="4" t="n"/>
      <c r="K4" s="4" t="n"/>
      <c r="L4" s="4" t="n"/>
      <c r="M4" s="4" t="n"/>
    </row>
    <row r="5" ht="34" customHeight="1">
      <c r="A5" s="5" t="inlineStr">
        <is>
          <t>Open Work Orders</t>
        </is>
      </c>
      <c r="B5" s="6">
        <f>COUNTIF('Work Orders'!$A$5:$A$104,"?*")</f>
        <v/>
      </c>
      <c r="D5" s="7" t="inlineStr">
        <is>
          <t>Review resource loading by date, the multi-day schedule, and rescheduling exceptions before production release.</t>
        </is>
      </c>
      <c r="E5" s="7" t="n"/>
      <c r="F5" s="7" t="n"/>
      <c r="G5" s="7" t="n"/>
      <c r="H5" s="7" t="n"/>
      <c r="I5" s="7" t="n"/>
      <c r="J5" s="7" t="n"/>
      <c r="K5" s="7" t="n"/>
      <c r="L5" s="7" t="n"/>
      <c r="M5" s="7" t="n"/>
    </row>
    <row r="6" ht="34" customHeight="1">
      <c r="A6" s="5" t="inlineStr">
        <is>
          <t>Work Orders With Rescheduling Exceptions</t>
        </is>
      </c>
      <c r="B6" s="6">
        <f>COUNTIF('Work Orders'!$H$5:$H$104,"?*")</f>
        <v/>
      </c>
      <c r="D6" s="7" t="inlineStr">
        <is>
          <t>This workbook does not release work orders or move work automatically.</t>
        </is>
      </c>
      <c r="E6" s="7" t="n"/>
      <c r="F6" s="7" t="n"/>
      <c r="G6" s="7" t="n"/>
      <c r="H6" s="7" t="n"/>
      <c r="I6" s="7" t="n"/>
      <c r="J6" s="7" t="n"/>
      <c r="K6" s="7" t="n"/>
      <c r="L6" s="7" t="n"/>
      <c r="M6" s="7" t="n"/>
    </row>
    <row r="7" ht="34" customHeight="1">
      <c r="A7" s="5" t="inlineStr">
        <is>
          <t>Work Orders Marked Late Risk</t>
        </is>
      </c>
      <c r="B7" s="6">
        <f>COUNTIF('Work Orders'!$G$5:$G$104,"Late")</f>
        <v/>
      </c>
      <c r="D7" s="7" t="inlineStr">
        <is>
          <t>Sample data is illustrative only. Replace it with current planning information before use.</t>
        </is>
      </c>
      <c r="E7" s="7" t="n"/>
      <c r="F7" s="7" t="n"/>
      <c r="G7" s="7" t="n"/>
      <c r="H7" s="7" t="n"/>
      <c r="I7" s="7" t="n"/>
      <c r="J7" s="7" t="n"/>
      <c r="K7" s="7" t="n"/>
      <c r="L7" s="7" t="n"/>
      <c r="M7" s="7" t="n"/>
    </row>
    <row r="8">
      <c r="A8" s="5" t="inlineStr">
        <is>
          <t>Ready Schedule Allocations</t>
        </is>
      </c>
      <c r="B8" s="6">
        <f>COUNTIF('Resource Schedule'!$R$5:$R$104,"Ready")</f>
        <v/>
      </c>
    </row>
    <row r="9">
      <c r="A9" s="5" t="inlineStr">
        <is>
          <t>Schedule Allocation Exceptions</t>
        </is>
      </c>
      <c r="B9" s="6">
        <f>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f>
        <v/>
      </c>
    </row>
    <row r="12">
      <c r="A12" s="8" t="inlineStr">
        <is>
          <t>Multi-Day Resource Schedule</t>
        </is>
      </c>
      <c r="B12" s="17" t="n"/>
      <c r="C12" s="17" t="n"/>
      <c r="D12" s="17" t="n"/>
      <c r="E12" s="17" t="n"/>
      <c r="F12" s="17" t="n"/>
      <c r="G12" s="18" t="n"/>
      <c r="I12" s="8" t="inlineStr">
        <is>
          <t>Rescheduling Exception List</t>
        </is>
      </c>
      <c r="J12" s="17" t="n"/>
      <c r="K12" s="17" t="n"/>
      <c r="L12" s="17" t="n"/>
      <c r="M12" s="18" t="n"/>
    </row>
    <row r="13">
      <c r="A13" s="9" t="inlineStr">
        <is>
          <t>Planned Date</t>
        </is>
      </c>
      <c r="B13" s="9" t="inlineStr">
        <is>
          <t>Resource</t>
        </is>
      </c>
      <c r="C13" s="9" t="inlineStr">
        <is>
          <t>Work Order ID</t>
        </is>
      </c>
      <c r="D13" s="9" t="inlineStr">
        <is>
          <t>Planned Routing Hours</t>
        </is>
      </c>
      <c r="E13" s="9" t="inlineStr">
        <is>
          <t>Due Date</t>
        </is>
      </c>
      <c r="F13" s="9" t="inlineStr">
        <is>
          <t>Available Routing Hours</t>
        </is>
      </c>
      <c r="G13" s="9" t="inlineStr">
        <is>
          <t>Resource-Date Scheduled Routing Hours</t>
        </is>
      </c>
      <c r="I13" s="9" t="inlineStr">
        <is>
          <t>Exception Source</t>
        </is>
      </c>
      <c r="J13" s="9" t="inlineStr">
        <is>
          <t>Work Order ID</t>
        </is>
      </c>
      <c r="K13" s="9" t="inlineStr">
        <is>
          <t>Rescheduling Exception</t>
        </is>
      </c>
      <c r="L13" s="9" t="inlineStr">
        <is>
          <t>Related Date</t>
        </is>
      </c>
      <c r="M13" s="9" t="inlineStr">
        <is>
          <t>Related Routing Hours</t>
        </is>
      </c>
    </row>
    <row r="14">
      <c r="A14" s="10">
        <f>IFERROR(INDEX('Resource Schedule'!$H$5:$H$104,MATCH(ROWS($A$14:A14),'Resource Schedule'!$T$5:$T$104,0)),"")</f>
        <v/>
      </c>
      <c r="B14" s="11">
        <f>IFERROR(INDEX('Resource Schedule'!$I$5:$I$104,MATCH(ROWS($A$14:A14),'Resource Schedule'!$T$5:$T$104,0)),"")</f>
        <v/>
      </c>
      <c r="C14" s="11">
        <f>IFERROR(INDEX('Resource Schedule'!$J$5:$J$104,MATCH(ROWS($A$14:A14),'Resource Schedule'!$T$5:$T$104,0)),"")</f>
        <v/>
      </c>
      <c r="D14" s="12">
        <f>IFERROR(INDEX('Resource Schedule'!$K$5:$K$104,MATCH(ROWS($A$14:A14),'Resource Schedule'!$T$5:$T$104,0)),"")</f>
        <v/>
      </c>
      <c r="E14" s="10">
        <f>IFERROR(INDEX('Resource Schedule'!$L$5:$L$104,MATCH(ROWS($A$14:A14),'Resource Schedule'!$T$5:$T$104,0)),"")</f>
        <v/>
      </c>
      <c r="F14" s="12">
        <f>IFERROR(INDEX('Resource Schedule'!$P$5:$P$104,MATCH(ROWS($A$14:A14),'Resource Schedule'!$T$5:$T$104,0)),"")</f>
        <v/>
      </c>
      <c r="G14" s="12">
        <f>IFERROR(INDEX('Resource Schedule'!$Q$5:$Q$104,MATCH(ROWS($A$14:A14),'Resource Schedule'!$T$5:$T$104,0)),"")</f>
        <v/>
      </c>
      <c r="I14" s="11">
        <f>IF(ROWS($I$14:I14)&lt;=COUNTIF('Work Orders'!$H$5:$H$104,"?*"),"Work Order",IF(ROWS($I$14:I14)&lt;=COUNTIF('Work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 s="11">
        <f>IF(I14="Work Order",IFERROR(INDEX('Work Orders'!$A$5:$A$104,MATCH(ROWS($I$14:I14),'Work Orders'!$I$5:$I$104,0)),""),IF(I14="Schedule Allocation",IFERROR(INDEX('Resource Schedule'!$J$5:$J$104,MATCH(ROWS($I$14:I14)-COUNTIF('Work Orders'!$H$5:$H$104,"?*"),'Resource Schedule'!$S$5:$S$104,0)),""),""))</f>
        <v/>
      </c>
      <c r="K14" s="11">
        <f>IF(I14="Work Order",IFERROR(INDEX('Work Orders'!$H$5:$H$104,MATCH(ROWS($I$14:I14),'Work Orders'!$I$5:$I$104,0)),""),IF(I14="Schedule Allocation",IFERROR(INDEX('Resource Schedule'!$R$5:$R$104,MATCH(ROWS($I$14:I14)-COUNTIF('Work Orders'!$H$5:$H$104,"?*"),'Resource Schedule'!$S$5:$S$104,0)),""),""))</f>
        <v/>
      </c>
      <c r="L14" s="10">
        <f>IF(I14="Work Order",IFERROR(INDEX('Work Orders'!$B$5:$B$104,MATCH(ROWS($I$14:I14),'Work Orders'!$I$5:$I$104,0)),""),IF(I14="Schedule Allocation",IFERROR(INDEX('Resource Schedule'!$H$5:$H$104,MATCH(ROWS($I$14:I14)-COUNTIF('Work Orders'!$H$5:$H$104,"?*"),'Resource Schedule'!$S$5:$S$104,0)),""),""))</f>
        <v/>
      </c>
      <c r="M14" s="12">
        <f>IF(I14="Work Order",IFERROR(INDEX('Work Orders'!$E$5:$E$104,MATCH(ROWS($I$14:I14),'Work Orders'!$I$5:$I$104,0)),""),IF(I14="Schedule Allocation",IFERROR(INDEX('Resource Schedule'!$K$5:$K$104,MATCH(ROWS($I$14:I14)-COUNTIF('Work Orders'!$H$5:$H$104,"?*"),'Resource Schedule'!$S$5:$S$104,0)),""),""))</f>
        <v/>
      </c>
    </row>
    <row r="15">
      <c r="A15" s="10">
        <f>IFERROR(INDEX('Resource Schedule'!$H$5:$H$104,MATCH(ROWS($A$14:A15),'Resource Schedule'!$T$5:$T$104,0)),"")</f>
        <v/>
      </c>
      <c r="B15" s="11">
        <f>IFERROR(INDEX('Resource Schedule'!$I$5:$I$104,MATCH(ROWS($A$14:A15),'Resource Schedule'!$T$5:$T$104,0)),"")</f>
        <v/>
      </c>
      <c r="C15" s="11">
        <f>IFERROR(INDEX('Resource Schedule'!$J$5:$J$104,MATCH(ROWS($A$14:A15),'Resource Schedule'!$T$5:$T$104,0)),"")</f>
        <v/>
      </c>
      <c r="D15" s="12">
        <f>IFERROR(INDEX('Resource Schedule'!$K$5:$K$104,MATCH(ROWS($A$14:A15),'Resource Schedule'!$T$5:$T$104,0)),"")</f>
        <v/>
      </c>
      <c r="E15" s="10">
        <f>IFERROR(INDEX('Resource Schedule'!$L$5:$L$104,MATCH(ROWS($A$14:A15),'Resource Schedule'!$T$5:$T$104,0)),"")</f>
        <v/>
      </c>
      <c r="F15" s="12">
        <f>IFERROR(INDEX('Resource Schedule'!$P$5:$P$104,MATCH(ROWS($A$14:A15),'Resource Schedule'!$T$5:$T$104,0)),"")</f>
        <v/>
      </c>
      <c r="G15" s="12">
        <f>IFERROR(INDEX('Resource Schedule'!$Q$5:$Q$104,MATCH(ROWS($A$14:A15),'Resource Schedule'!$T$5:$T$104,0)),"")</f>
        <v/>
      </c>
      <c r="I15" s="11">
        <f>IF(ROWS($I$14:I15)&lt;=COUNTIF('Work Orders'!$H$5:$H$104,"?*"),"Work Order",IF(ROWS($I$14:I15)&lt;=COUNTIF('Work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 s="11">
        <f>IF(I15="Work Order",IFERROR(INDEX('Work Orders'!$A$5:$A$104,MATCH(ROWS($I$14:I15),'Work Orders'!$I$5:$I$104,0)),""),IF(I15="Schedule Allocation",IFERROR(INDEX('Resource Schedule'!$J$5:$J$104,MATCH(ROWS($I$14:I15)-COUNTIF('Work Orders'!$H$5:$H$104,"?*"),'Resource Schedule'!$S$5:$S$104,0)),""),""))</f>
        <v/>
      </c>
      <c r="K15" s="11">
        <f>IF(I15="Work Order",IFERROR(INDEX('Work Orders'!$H$5:$H$104,MATCH(ROWS($I$14:I15),'Work Orders'!$I$5:$I$104,0)),""),IF(I15="Schedule Allocation",IFERROR(INDEX('Resource Schedule'!$R$5:$R$104,MATCH(ROWS($I$14:I15)-COUNTIF('Work Orders'!$H$5:$H$104,"?*"),'Resource Schedule'!$S$5:$S$104,0)),""),""))</f>
        <v/>
      </c>
      <c r="L15" s="10">
        <f>IF(I15="Work Order",IFERROR(INDEX('Work Orders'!$B$5:$B$104,MATCH(ROWS($I$14:I15),'Work Orders'!$I$5:$I$104,0)),""),IF(I15="Schedule Allocation",IFERROR(INDEX('Resource Schedule'!$H$5:$H$104,MATCH(ROWS($I$14:I15)-COUNTIF('Work Orders'!$H$5:$H$104,"?*"),'Resource Schedule'!$S$5:$S$104,0)),""),""))</f>
        <v/>
      </c>
      <c r="M15" s="12">
        <f>IF(I15="Work Order",IFERROR(INDEX('Work Orders'!$E$5:$E$104,MATCH(ROWS($I$14:I15),'Work Orders'!$I$5:$I$104,0)),""),IF(I15="Schedule Allocation",IFERROR(INDEX('Resource Schedule'!$K$5:$K$104,MATCH(ROWS($I$14:I15)-COUNTIF('Work Orders'!$H$5:$H$104,"?*"),'Resource Schedule'!$S$5:$S$104,0)),""),""))</f>
        <v/>
      </c>
    </row>
    <row r="16">
      <c r="A16" s="10">
        <f>IFERROR(INDEX('Resource Schedule'!$H$5:$H$104,MATCH(ROWS($A$14:A16),'Resource Schedule'!$T$5:$T$104,0)),"")</f>
        <v/>
      </c>
      <c r="B16" s="11">
        <f>IFERROR(INDEX('Resource Schedule'!$I$5:$I$104,MATCH(ROWS($A$14:A16),'Resource Schedule'!$T$5:$T$104,0)),"")</f>
        <v/>
      </c>
      <c r="C16" s="11">
        <f>IFERROR(INDEX('Resource Schedule'!$J$5:$J$104,MATCH(ROWS($A$14:A16),'Resource Schedule'!$T$5:$T$104,0)),"")</f>
        <v/>
      </c>
      <c r="D16" s="12">
        <f>IFERROR(INDEX('Resource Schedule'!$K$5:$K$104,MATCH(ROWS($A$14:A16),'Resource Schedule'!$T$5:$T$104,0)),"")</f>
        <v/>
      </c>
      <c r="E16" s="10">
        <f>IFERROR(INDEX('Resource Schedule'!$L$5:$L$104,MATCH(ROWS($A$14:A16),'Resource Schedule'!$T$5:$T$104,0)),"")</f>
        <v/>
      </c>
      <c r="F16" s="12">
        <f>IFERROR(INDEX('Resource Schedule'!$P$5:$P$104,MATCH(ROWS($A$14:A16),'Resource Schedule'!$T$5:$T$104,0)),"")</f>
        <v/>
      </c>
      <c r="G16" s="12">
        <f>IFERROR(INDEX('Resource Schedule'!$Q$5:$Q$104,MATCH(ROWS($A$14:A16),'Resource Schedule'!$T$5:$T$104,0)),"")</f>
        <v/>
      </c>
      <c r="I16" s="11">
        <f>IF(ROWS($I$14:I16)&lt;=COUNTIF('Work Orders'!$H$5:$H$104,"?*"),"Work Order",IF(ROWS($I$14:I16)&lt;=COUNTIF('Work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 s="11">
        <f>IF(I16="Work Order",IFERROR(INDEX('Work Orders'!$A$5:$A$104,MATCH(ROWS($I$14:I16),'Work Orders'!$I$5:$I$104,0)),""),IF(I16="Schedule Allocation",IFERROR(INDEX('Resource Schedule'!$J$5:$J$104,MATCH(ROWS($I$14:I16)-COUNTIF('Work Orders'!$H$5:$H$104,"?*"),'Resource Schedule'!$S$5:$S$104,0)),""),""))</f>
        <v/>
      </c>
      <c r="K16" s="11">
        <f>IF(I16="Work Order",IFERROR(INDEX('Work Orders'!$H$5:$H$104,MATCH(ROWS($I$14:I16),'Work Orders'!$I$5:$I$104,0)),""),IF(I16="Schedule Allocation",IFERROR(INDEX('Resource Schedule'!$R$5:$R$104,MATCH(ROWS($I$14:I16)-COUNTIF('Work Orders'!$H$5:$H$104,"?*"),'Resource Schedule'!$S$5:$S$104,0)),""),""))</f>
        <v/>
      </c>
      <c r="L16" s="10">
        <f>IF(I16="Work Order",IFERROR(INDEX('Work Orders'!$B$5:$B$104,MATCH(ROWS($I$14:I16),'Work Orders'!$I$5:$I$104,0)),""),IF(I16="Schedule Allocation",IFERROR(INDEX('Resource Schedule'!$H$5:$H$104,MATCH(ROWS($I$14:I16)-COUNTIF('Work Orders'!$H$5:$H$104,"?*"),'Resource Schedule'!$S$5:$S$104,0)),""),""))</f>
        <v/>
      </c>
      <c r="M16" s="12">
        <f>IF(I16="Work Order",IFERROR(INDEX('Work Orders'!$E$5:$E$104,MATCH(ROWS($I$14:I16),'Work Orders'!$I$5:$I$104,0)),""),IF(I16="Schedule Allocation",IFERROR(INDEX('Resource Schedule'!$K$5:$K$104,MATCH(ROWS($I$14:I16)-COUNTIF('Work Orders'!$H$5:$H$104,"?*"),'Resource Schedule'!$S$5:$S$104,0)),""),""))</f>
        <v/>
      </c>
    </row>
    <row r="17">
      <c r="A17" s="10">
        <f>IFERROR(INDEX('Resource Schedule'!$H$5:$H$104,MATCH(ROWS($A$14:A17),'Resource Schedule'!$T$5:$T$104,0)),"")</f>
        <v/>
      </c>
      <c r="B17" s="11">
        <f>IFERROR(INDEX('Resource Schedule'!$I$5:$I$104,MATCH(ROWS($A$14:A17),'Resource Schedule'!$T$5:$T$104,0)),"")</f>
        <v/>
      </c>
      <c r="C17" s="11">
        <f>IFERROR(INDEX('Resource Schedule'!$J$5:$J$104,MATCH(ROWS($A$14:A17),'Resource Schedule'!$T$5:$T$104,0)),"")</f>
        <v/>
      </c>
      <c r="D17" s="12">
        <f>IFERROR(INDEX('Resource Schedule'!$K$5:$K$104,MATCH(ROWS($A$14:A17),'Resource Schedule'!$T$5:$T$104,0)),"")</f>
        <v/>
      </c>
      <c r="E17" s="10">
        <f>IFERROR(INDEX('Resource Schedule'!$L$5:$L$104,MATCH(ROWS($A$14:A17),'Resource Schedule'!$T$5:$T$104,0)),"")</f>
        <v/>
      </c>
      <c r="F17" s="12">
        <f>IFERROR(INDEX('Resource Schedule'!$P$5:$P$104,MATCH(ROWS($A$14:A17),'Resource Schedule'!$T$5:$T$104,0)),"")</f>
        <v/>
      </c>
      <c r="G17" s="12">
        <f>IFERROR(INDEX('Resource Schedule'!$Q$5:$Q$104,MATCH(ROWS($A$14:A17),'Resource Schedule'!$T$5:$T$104,0)),"")</f>
        <v/>
      </c>
      <c r="I17" s="11">
        <f>IF(ROWS($I$14:I17)&lt;=COUNTIF('Work Orders'!$H$5:$H$104,"?*"),"Work Order",IF(ROWS($I$14:I17)&lt;=COUNTIF('Work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 s="11">
        <f>IF(I17="Work Order",IFERROR(INDEX('Work Orders'!$A$5:$A$104,MATCH(ROWS($I$14:I17),'Work Orders'!$I$5:$I$104,0)),""),IF(I17="Schedule Allocation",IFERROR(INDEX('Resource Schedule'!$J$5:$J$104,MATCH(ROWS($I$14:I17)-COUNTIF('Work Orders'!$H$5:$H$104,"?*"),'Resource Schedule'!$S$5:$S$104,0)),""),""))</f>
        <v/>
      </c>
      <c r="K17" s="11">
        <f>IF(I17="Work Order",IFERROR(INDEX('Work Orders'!$H$5:$H$104,MATCH(ROWS($I$14:I17),'Work Orders'!$I$5:$I$104,0)),""),IF(I17="Schedule Allocation",IFERROR(INDEX('Resource Schedule'!$R$5:$R$104,MATCH(ROWS($I$14:I17)-COUNTIF('Work Orders'!$H$5:$H$104,"?*"),'Resource Schedule'!$S$5:$S$104,0)),""),""))</f>
        <v/>
      </c>
      <c r="L17" s="10">
        <f>IF(I17="Work Order",IFERROR(INDEX('Work Orders'!$B$5:$B$104,MATCH(ROWS($I$14:I17),'Work Orders'!$I$5:$I$104,0)),""),IF(I17="Schedule Allocation",IFERROR(INDEX('Resource Schedule'!$H$5:$H$104,MATCH(ROWS($I$14:I17)-COUNTIF('Work Orders'!$H$5:$H$104,"?*"),'Resource Schedule'!$S$5:$S$104,0)),""),""))</f>
        <v/>
      </c>
      <c r="M17" s="12">
        <f>IF(I17="Work Order",IFERROR(INDEX('Work Orders'!$E$5:$E$104,MATCH(ROWS($I$14:I17),'Work Orders'!$I$5:$I$104,0)),""),IF(I17="Schedule Allocation",IFERROR(INDEX('Resource Schedule'!$K$5:$K$104,MATCH(ROWS($I$14:I17)-COUNTIF('Work Orders'!$H$5:$H$104,"?*"),'Resource Schedule'!$S$5:$S$104,0)),""),""))</f>
        <v/>
      </c>
    </row>
    <row r="18">
      <c r="A18" s="10">
        <f>IFERROR(INDEX('Resource Schedule'!$H$5:$H$104,MATCH(ROWS($A$14:A18),'Resource Schedule'!$T$5:$T$104,0)),"")</f>
        <v/>
      </c>
      <c r="B18" s="11">
        <f>IFERROR(INDEX('Resource Schedule'!$I$5:$I$104,MATCH(ROWS($A$14:A18),'Resource Schedule'!$T$5:$T$104,0)),"")</f>
        <v/>
      </c>
      <c r="C18" s="11">
        <f>IFERROR(INDEX('Resource Schedule'!$J$5:$J$104,MATCH(ROWS($A$14:A18),'Resource Schedule'!$T$5:$T$104,0)),"")</f>
        <v/>
      </c>
      <c r="D18" s="12">
        <f>IFERROR(INDEX('Resource Schedule'!$K$5:$K$104,MATCH(ROWS($A$14:A18),'Resource Schedule'!$T$5:$T$104,0)),"")</f>
        <v/>
      </c>
      <c r="E18" s="10">
        <f>IFERROR(INDEX('Resource Schedule'!$L$5:$L$104,MATCH(ROWS($A$14:A18),'Resource Schedule'!$T$5:$T$104,0)),"")</f>
        <v/>
      </c>
      <c r="F18" s="12">
        <f>IFERROR(INDEX('Resource Schedule'!$P$5:$P$104,MATCH(ROWS($A$14:A18),'Resource Schedule'!$T$5:$T$104,0)),"")</f>
        <v/>
      </c>
      <c r="G18" s="12">
        <f>IFERROR(INDEX('Resource Schedule'!$Q$5:$Q$104,MATCH(ROWS($A$14:A18),'Resource Schedule'!$T$5:$T$104,0)),"")</f>
        <v/>
      </c>
      <c r="I18" s="11">
        <f>IF(ROWS($I$14:I18)&lt;=COUNTIF('Work Orders'!$H$5:$H$104,"?*"),"Work Order",IF(ROWS($I$14:I18)&lt;=COUNTIF('Work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 s="11">
        <f>IF(I18="Work Order",IFERROR(INDEX('Work Orders'!$A$5:$A$104,MATCH(ROWS($I$14:I18),'Work Orders'!$I$5:$I$104,0)),""),IF(I18="Schedule Allocation",IFERROR(INDEX('Resource Schedule'!$J$5:$J$104,MATCH(ROWS($I$14:I18)-COUNTIF('Work Orders'!$H$5:$H$104,"?*"),'Resource Schedule'!$S$5:$S$104,0)),""),""))</f>
        <v/>
      </c>
      <c r="K18" s="11">
        <f>IF(I18="Work Order",IFERROR(INDEX('Work Orders'!$H$5:$H$104,MATCH(ROWS($I$14:I18),'Work Orders'!$I$5:$I$104,0)),""),IF(I18="Schedule Allocation",IFERROR(INDEX('Resource Schedule'!$R$5:$R$104,MATCH(ROWS($I$14:I18)-COUNTIF('Work Orders'!$H$5:$H$104,"?*"),'Resource Schedule'!$S$5:$S$104,0)),""),""))</f>
        <v/>
      </c>
      <c r="L18" s="10">
        <f>IF(I18="Work Order",IFERROR(INDEX('Work Orders'!$B$5:$B$104,MATCH(ROWS($I$14:I18),'Work Orders'!$I$5:$I$104,0)),""),IF(I18="Schedule Allocation",IFERROR(INDEX('Resource Schedule'!$H$5:$H$104,MATCH(ROWS($I$14:I18)-COUNTIF('Work Orders'!$H$5:$H$104,"?*"),'Resource Schedule'!$S$5:$S$104,0)),""),""))</f>
        <v/>
      </c>
      <c r="M18" s="12">
        <f>IF(I18="Work Order",IFERROR(INDEX('Work Orders'!$E$5:$E$104,MATCH(ROWS($I$14:I18),'Work Orders'!$I$5:$I$104,0)),""),IF(I18="Schedule Allocation",IFERROR(INDEX('Resource Schedule'!$K$5:$K$104,MATCH(ROWS($I$14:I18)-COUNTIF('Work Orders'!$H$5:$H$104,"?*"),'Resource Schedule'!$S$5:$S$104,0)),""),""))</f>
        <v/>
      </c>
    </row>
    <row r="19">
      <c r="A19" s="10">
        <f>IFERROR(INDEX('Resource Schedule'!$H$5:$H$104,MATCH(ROWS($A$14:A19),'Resource Schedule'!$T$5:$T$104,0)),"")</f>
        <v/>
      </c>
      <c r="B19" s="11">
        <f>IFERROR(INDEX('Resource Schedule'!$I$5:$I$104,MATCH(ROWS($A$14:A19),'Resource Schedule'!$T$5:$T$104,0)),"")</f>
        <v/>
      </c>
      <c r="C19" s="11">
        <f>IFERROR(INDEX('Resource Schedule'!$J$5:$J$104,MATCH(ROWS($A$14:A19),'Resource Schedule'!$T$5:$T$104,0)),"")</f>
        <v/>
      </c>
      <c r="D19" s="12">
        <f>IFERROR(INDEX('Resource Schedule'!$K$5:$K$104,MATCH(ROWS($A$14:A19),'Resource Schedule'!$T$5:$T$104,0)),"")</f>
        <v/>
      </c>
      <c r="E19" s="10">
        <f>IFERROR(INDEX('Resource Schedule'!$L$5:$L$104,MATCH(ROWS($A$14:A19),'Resource Schedule'!$T$5:$T$104,0)),"")</f>
        <v/>
      </c>
      <c r="F19" s="12">
        <f>IFERROR(INDEX('Resource Schedule'!$P$5:$P$104,MATCH(ROWS($A$14:A19),'Resource Schedule'!$T$5:$T$104,0)),"")</f>
        <v/>
      </c>
      <c r="G19" s="12">
        <f>IFERROR(INDEX('Resource Schedule'!$Q$5:$Q$104,MATCH(ROWS($A$14:A19),'Resource Schedule'!$T$5:$T$104,0)),"")</f>
        <v/>
      </c>
      <c r="I19" s="11">
        <f>IF(ROWS($I$14:I19)&lt;=COUNTIF('Work Orders'!$H$5:$H$104,"?*"),"Work Order",IF(ROWS($I$14:I19)&lt;=COUNTIF('Work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 s="11">
        <f>IF(I19="Work Order",IFERROR(INDEX('Work Orders'!$A$5:$A$104,MATCH(ROWS($I$14:I19),'Work Orders'!$I$5:$I$104,0)),""),IF(I19="Schedule Allocation",IFERROR(INDEX('Resource Schedule'!$J$5:$J$104,MATCH(ROWS($I$14:I19)-COUNTIF('Work Orders'!$H$5:$H$104,"?*"),'Resource Schedule'!$S$5:$S$104,0)),""),""))</f>
        <v/>
      </c>
      <c r="K19" s="11">
        <f>IF(I19="Work Order",IFERROR(INDEX('Work Orders'!$H$5:$H$104,MATCH(ROWS($I$14:I19),'Work Orders'!$I$5:$I$104,0)),""),IF(I19="Schedule Allocation",IFERROR(INDEX('Resource Schedule'!$R$5:$R$104,MATCH(ROWS($I$14:I19)-COUNTIF('Work Orders'!$H$5:$H$104,"?*"),'Resource Schedule'!$S$5:$S$104,0)),""),""))</f>
        <v/>
      </c>
      <c r="L19" s="10">
        <f>IF(I19="Work Order",IFERROR(INDEX('Work Orders'!$B$5:$B$104,MATCH(ROWS($I$14:I19),'Work Orders'!$I$5:$I$104,0)),""),IF(I19="Schedule Allocation",IFERROR(INDEX('Resource Schedule'!$H$5:$H$104,MATCH(ROWS($I$14:I19)-COUNTIF('Work Orders'!$H$5:$H$104,"?*"),'Resource Schedule'!$S$5:$S$104,0)),""),""))</f>
        <v/>
      </c>
      <c r="M19" s="12">
        <f>IF(I19="Work Order",IFERROR(INDEX('Work Orders'!$E$5:$E$104,MATCH(ROWS($I$14:I19),'Work Orders'!$I$5:$I$104,0)),""),IF(I19="Schedule Allocation",IFERROR(INDEX('Resource Schedule'!$K$5:$K$104,MATCH(ROWS($I$14:I19)-COUNTIF('Work Orders'!$H$5:$H$104,"?*"),'Resource Schedule'!$S$5:$S$104,0)),""),""))</f>
        <v/>
      </c>
    </row>
    <row r="20">
      <c r="A20" s="10">
        <f>IFERROR(INDEX('Resource Schedule'!$H$5:$H$104,MATCH(ROWS($A$14:A20),'Resource Schedule'!$T$5:$T$104,0)),"")</f>
        <v/>
      </c>
      <c r="B20" s="11">
        <f>IFERROR(INDEX('Resource Schedule'!$I$5:$I$104,MATCH(ROWS($A$14:A20),'Resource Schedule'!$T$5:$T$104,0)),"")</f>
        <v/>
      </c>
      <c r="C20" s="11">
        <f>IFERROR(INDEX('Resource Schedule'!$J$5:$J$104,MATCH(ROWS($A$14:A20),'Resource Schedule'!$T$5:$T$104,0)),"")</f>
        <v/>
      </c>
      <c r="D20" s="12">
        <f>IFERROR(INDEX('Resource Schedule'!$K$5:$K$104,MATCH(ROWS($A$14:A20),'Resource Schedule'!$T$5:$T$104,0)),"")</f>
        <v/>
      </c>
      <c r="E20" s="10">
        <f>IFERROR(INDEX('Resource Schedule'!$L$5:$L$104,MATCH(ROWS($A$14:A20),'Resource Schedule'!$T$5:$T$104,0)),"")</f>
        <v/>
      </c>
      <c r="F20" s="12">
        <f>IFERROR(INDEX('Resource Schedule'!$P$5:$P$104,MATCH(ROWS($A$14:A20),'Resource Schedule'!$T$5:$T$104,0)),"")</f>
        <v/>
      </c>
      <c r="G20" s="12">
        <f>IFERROR(INDEX('Resource Schedule'!$Q$5:$Q$104,MATCH(ROWS($A$14:A20),'Resource Schedule'!$T$5:$T$104,0)),"")</f>
        <v/>
      </c>
      <c r="I20" s="11">
        <f>IF(ROWS($I$14:I20)&lt;=COUNTIF('Work Orders'!$H$5:$H$104,"?*"),"Work Order",IF(ROWS($I$14:I20)&lt;=COUNTIF('Work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 s="11">
        <f>IF(I20="Work Order",IFERROR(INDEX('Work Orders'!$A$5:$A$104,MATCH(ROWS($I$14:I20),'Work Orders'!$I$5:$I$104,0)),""),IF(I20="Schedule Allocation",IFERROR(INDEX('Resource Schedule'!$J$5:$J$104,MATCH(ROWS($I$14:I20)-COUNTIF('Work Orders'!$H$5:$H$104,"?*"),'Resource Schedule'!$S$5:$S$104,0)),""),""))</f>
        <v/>
      </c>
      <c r="K20" s="11">
        <f>IF(I20="Work Order",IFERROR(INDEX('Work Orders'!$H$5:$H$104,MATCH(ROWS($I$14:I20),'Work Orders'!$I$5:$I$104,0)),""),IF(I20="Schedule Allocation",IFERROR(INDEX('Resource Schedule'!$R$5:$R$104,MATCH(ROWS($I$14:I20)-COUNTIF('Work Orders'!$H$5:$H$104,"?*"),'Resource Schedule'!$S$5:$S$104,0)),""),""))</f>
        <v/>
      </c>
      <c r="L20" s="10">
        <f>IF(I20="Work Order",IFERROR(INDEX('Work Orders'!$B$5:$B$104,MATCH(ROWS($I$14:I20),'Work Orders'!$I$5:$I$104,0)),""),IF(I20="Schedule Allocation",IFERROR(INDEX('Resource Schedule'!$H$5:$H$104,MATCH(ROWS($I$14:I20)-COUNTIF('Work Orders'!$H$5:$H$104,"?*"),'Resource Schedule'!$S$5:$S$104,0)),""),""))</f>
        <v/>
      </c>
      <c r="M20" s="12">
        <f>IF(I20="Work Order",IFERROR(INDEX('Work Orders'!$E$5:$E$104,MATCH(ROWS($I$14:I20),'Work Orders'!$I$5:$I$104,0)),""),IF(I20="Schedule Allocation",IFERROR(INDEX('Resource Schedule'!$K$5:$K$104,MATCH(ROWS($I$14:I20)-COUNTIF('Work Orders'!$H$5:$H$104,"?*"),'Resource Schedule'!$S$5:$S$104,0)),""),""))</f>
        <v/>
      </c>
    </row>
    <row r="21">
      <c r="A21" s="10">
        <f>IFERROR(INDEX('Resource Schedule'!$H$5:$H$104,MATCH(ROWS($A$14:A21),'Resource Schedule'!$T$5:$T$104,0)),"")</f>
        <v/>
      </c>
      <c r="B21" s="11">
        <f>IFERROR(INDEX('Resource Schedule'!$I$5:$I$104,MATCH(ROWS($A$14:A21),'Resource Schedule'!$T$5:$T$104,0)),"")</f>
        <v/>
      </c>
      <c r="C21" s="11">
        <f>IFERROR(INDEX('Resource Schedule'!$J$5:$J$104,MATCH(ROWS($A$14:A21),'Resource Schedule'!$T$5:$T$104,0)),"")</f>
        <v/>
      </c>
      <c r="D21" s="12">
        <f>IFERROR(INDEX('Resource Schedule'!$K$5:$K$104,MATCH(ROWS($A$14:A21),'Resource Schedule'!$T$5:$T$104,0)),"")</f>
        <v/>
      </c>
      <c r="E21" s="10">
        <f>IFERROR(INDEX('Resource Schedule'!$L$5:$L$104,MATCH(ROWS($A$14:A21),'Resource Schedule'!$T$5:$T$104,0)),"")</f>
        <v/>
      </c>
      <c r="F21" s="12">
        <f>IFERROR(INDEX('Resource Schedule'!$P$5:$P$104,MATCH(ROWS($A$14:A21),'Resource Schedule'!$T$5:$T$104,0)),"")</f>
        <v/>
      </c>
      <c r="G21" s="12">
        <f>IFERROR(INDEX('Resource Schedule'!$Q$5:$Q$104,MATCH(ROWS($A$14:A21),'Resource Schedule'!$T$5:$T$104,0)),"")</f>
        <v/>
      </c>
      <c r="I21" s="11">
        <f>IF(ROWS($I$14:I21)&lt;=COUNTIF('Work Orders'!$H$5:$H$104,"?*"),"Work Order",IF(ROWS($I$14:I21)&lt;=COUNTIF('Work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1" s="11">
        <f>IF(I21="Work Order",IFERROR(INDEX('Work Orders'!$A$5:$A$104,MATCH(ROWS($I$14:I21),'Work Orders'!$I$5:$I$104,0)),""),IF(I21="Schedule Allocation",IFERROR(INDEX('Resource Schedule'!$J$5:$J$104,MATCH(ROWS($I$14:I21)-COUNTIF('Work Orders'!$H$5:$H$104,"?*"),'Resource Schedule'!$S$5:$S$104,0)),""),""))</f>
        <v/>
      </c>
      <c r="K21" s="11">
        <f>IF(I21="Work Order",IFERROR(INDEX('Work Orders'!$H$5:$H$104,MATCH(ROWS($I$14:I21),'Work Orders'!$I$5:$I$104,0)),""),IF(I21="Schedule Allocation",IFERROR(INDEX('Resource Schedule'!$R$5:$R$104,MATCH(ROWS($I$14:I21)-COUNTIF('Work Orders'!$H$5:$H$104,"?*"),'Resource Schedule'!$S$5:$S$104,0)),""),""))</f>
        <v/>
      </c>
      <c r="L21" s="10">
        <f>IF(I21="Work Order",IFERROR(INDEX('Work Orders'!$B$5:$B$104,MATCH(ROWS($I$14:I21),'Work Orders'!$I$5:$I$104,0)),""),IF(I21="Schedule Allocation",IFERROR(INDEX('Resource Schedule'!$H$5:$H$104,MATCH(ROWS($I$14:I21)-COUNTIF('Work Orders'!$H$5:$H$104,"?*"),'Resource Schedule'!$S$5:$S$104,0)),""),""))</f>
        <v/>
      </c>
      <c r="M21" s="12">
        <f>IF(I21="Work Order",IFERROR(INDEX('Work Orders'!$E$5:$E$104,MATCH(ROWS($I$14:I21),'Work Orders'!$I$5:$I$104,0)),""),IF(I21="Schedule Allocation",IFERROR(INDEX('Resource Schedule'!$K$5:$K$104,MATCH(ROWS($I$14:I21)-COUNTIF('Work Orders'!$H$5:$H$104,"?*"),'Resource Schedule'!$S$5:$S$104,0)),""),""))</f>
        <v/>
      </c>
    </row>
    <row r="22">
      <c r="A22" s="10">
        <f>IFERROR(INDEX('Resource Schedule'!$H$5:$H$104,MATCH(ROWS($A$14:A22),'Resource Schedule'!$T$5:$T$104,0)),"")</f>
        <v/>
      </c>
      <c r="B22" s="11">
        <f>IFERROR(INDEX('Resource Schedule'!$I$5:$I$104,MATCH(ROWS($A$14:A22),'Resource Schedule'!$T$5:$T$104,0)),"")</f>
        <v/>
      </c>
      <c r="C22" s="11">
        <f>IFERROR(INDEX('Resource Schedule'!$J$5:$J$104,MATCH(ROWS($A$14:A22),'Resource Schedule'!$T$5:$T$104,0)),"")</f>
        <v/>
      </c>
      <c r="D22" s="12">
        <f>IFERROR(INDEX('Resource Schedule'!$K$5:$K$104,MATCH(ROWS($A$14:A22),'Resource Schedule'!$T$5:$T$104,0)),"")</f>
        <v/>
      </c>
      <c r="E22" s="10">
        <f>IFERROR(INDEX('Resource Schedule'!$L$5:$L$104,MATCH(ROWS($A$14:A22),'Resource Schedule'!$T$5:$T$104,0)),"")</f>
        <v/>
      </c>
      <c r="F22" s="12">
        <f>IFERROR(INDEX('Resource Schedule'!$P$5:$P$104,MATCH(ROWS($A$14:A22),'Resource Schedule'!$T$5:$T$104,0)),"")</f>
        <v/>
      </c>
      <c r="G22" s="12">
        <f>IFERROR(INDEX('Resource Schedule'!$Q$5:$Q$104,MATCH(ROWS($A$14:A22),'Resource Schedule'!$T$5:$T$104,0)),"")</f>
        <v/>
      </c>
      <c r="I22" s="11">
        <f>IF(ROWS($I$14:I22)&lt;=COUNTIF('Work Orders'!$H$5:$H$104,"?*"),"Work Order",IF(ROWS($I$14:I22)&lt;=COUNTIF('Work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2" s="11">
        <f>IF(I22="Work Order",IFERROR(INDEX('Work Orders'!$A$5:$A$104,MATCH(ROWS($I$14:I22),'Work Orders'!$I$5:$I$104,0)),""),IF(I22="Schedule Allocation",IFERROR(INDEX('Resource Schedule'!$J$5:$J$104,MATCH(ROWS($I$14:I22)-COUNTIF('Work Orders'!$H$5:$H$104,"?*"),'Resource Schedule'!$S$5:$S$104,0)),""),""))</f>
        <v/>
      </c>
      <c r="K22" s="11">
        <f>IF(I22="Work Order",IFERROR(INDEX('Work Orders'!$H$5:$H$104,MATCH(ROWS($I$14:I22),'Work Orders'!$I$5:$I$104,0)),""),IF(I22="Schedule Allocation",IFERROR(INDEX('Resource Schedule'!$R$5:$R$104,MATCH(ROWS($I$14:I22)-COUNTIF('Work Orders'!$H$5:$H$104,"?*"),'Resource Schedule'!$S$5:$S$104,0)),""),""))</f>
        <v/>
      </c>
      <c r="L22" s="10">
        <f>IF(I22="Work Order",IFERROR(INDEX('Work Orders'!$B$5:$B$104,MATCH(ROWS($I$14:I22),'Work Orders'!$I$5:$I$104,0)),""),IF(I22="Schedule Allocation",IFERROR(INDEX('Resource Schedule'!$H$5:$H$104,MATCH(ROWS($I$14:I22)-COUNTIF('Work Orders'!$H$5:$H$104,"?*"),'Resource Schedule'!$S$5:$S$104,0)),""),""))</f>
        <v/>
      </c>
      <c r="M22" s="12">
        <f>IF(I22="Work Order",IFERROR(INDEX('Work Orders'!$E$5:$E$104,MATCH(ROWS($I$14:I22),'Work Orders'!$I$5:$I$104,0)),""),IF(I22="Schedule Allocation",IFERROR(INDEX('Resource Schedule'!$K$5:$K$104,MATCH(ROWS($I$14:I22)-COUNTIF('Work Orders'!$H$5:$H$104,"?*"),'Resource Schedule'!$S$5:$S$104,0)),""),""))</f>
        <v/>
      </c>
    </row>
    <row r="23">
      <c r="A23" s="10">
        <f>IFERROR(INDEX('Resource Schedule'!$H$5:$H$104,MATCH(ROWS($A$14:A23),'Resource Schedule'!$T$5:$T$104,0)),"")</f>
        <v/>
      </c>
      <c r="B23" s="11">
        <f>IFERROR(INDEX('Resource Schedule'!$I$5:$I$104,MATCH(ROWS($A$14:A23),'Resource Schedule'!$T$5:$T$104,0)),"")</f>
        <v/>
      </c>
      <c r="C23" s="11">
        <f>IFERROR(INDEX('Resource Schedule'!$J$5:$J$104,MATCH(ROWS($A$14:A23),'Resource Schedule'!$T$5:$T$104,0)),"")</f>
        <v/>
      </c>
      <c r="D23" s="12">
        <f>IFERROR(INDEX('Resource Schedule'!$K$5:$K$104,MATCH(ROWS($A$14:A23),'Resource Schedule'!$T$5:$T$104,0)),"")</f>
        <v/>
      </c>
      <c r="E23" s="10">
        <f>IFERROR(INDEX('Resource Schedule'!$L$5:$L$104,MATCH(ROWS($A$14:A23),'Resource Schedule'!$T$5:$T$104,0)),"")</f>
        <v/>
      </c>
      <c r="F23" s="12">
        <f>IFERROR(INDEX('Resource Schedule'!$P$5:$P$104,MATCH(ROWS($A$14:A23),'Resource Schedule'!$T$5:$T$104,0)),"")</f>
        <v/>
      </c>
      <c r="G23" s="12">
        <f>IFERROR(INDEX('Resource Schedule'!$Q$5:$Q$104,MATCH(ROWS($A$14:A23),'Resource Schedule'!$T$5:$T$104,0)),"")</f>
        <v/>
      </c>
      <c r="I23" s="11">
        <f>IF(ROWS($I$14:I23)&lt;=COUNTIF('Work Orders'!$H$5:$H$104,"?*"),"Work Order",IF(ROWS($I$14:I23)&lt;=COUNTIF('Work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3" s="11">
        <f>IF(I23="Work Order",IFERROR(INDEX('Work Orders'!$A$5:$A$104,MATCH(ROWS($I$14:I23),'Work Orders'!$I$5:$I$104,0)),""),IF(I23="Schedule Allocation",IFERROR(INDEX('Resource Schedule'!$J$5:$J$104,MATCH(ROWS($I$14:I23)-COUNTIF('Work Orders'!$H$5:$H$104,"?*"),'Resource Schedule'!$S$5:$S$104,0)),""),""))</f>
        <v/>
      </c>
      <c r="K23" s="11">
        <f>IF(I23="Work Order",IFERROR(INDEX('Work Orders'!$H$5:$H$104,MATCH(ROWS($I$14:I23),'Work Orders'!$I$5:$I$104,0)),""),IF(I23="Schedule Allocation",IFERROR(INDEX('Resource Schedule'!$R$5:$R$104,MATCH(ROWS($I$14:I23)-COUNTIF('Work Orders'!$H$5:$H$104,"?*"),'Resource Schedule'!$S$5:$S$104,0)),""),""))</f>
        <v/>
      </c>
      <c r="L23" s="10">
        <f>IF(I23="Work Order",IFERROR(INDEX('Work Orders'!$B$5:$B$104,MATCH(ROWS($I$14:I23),'Work Orders'!$I$5:$I$104,0)),""),IF(I23="Schedule Allocation",IFERROR(INDEX('Resource Schedule'!$H$5:$H$104,MATCH(ROWS($I$14:I23)-COUNTIF('Work Orders'!$H$5:$H$104,"?*"),'Resource Schedule'!$S$5:$S$104,0)),""),""))</f>
        <v/>
      </c>
      <c r="M23" s="12">
        <f>IF(I23="Work Order",IFERROR(INDEX('Work Orders'!$E$5:$E$104,MATCH(ROWS($I$14:I23),'Work Orders'!$I$5:$I$104,0)),""),IF(I23="Schedule Allocation",IFERROR(INDEX('Resource Schedule'!$K$5:$K$104,MATCH(ROWS($I$14:I23)-COUNTIF('Work Orders'!$H$5:$H$104,"?*"),'Resource Schedule'!$S$5:$S$104,0)),""),""))</f>
        <v/>
      </c>
    </row>
    <row r="24">
      <c r="A24" s="10">
        <f>IFERROR(INDEX('Resource Schedule'!$H$5:$H$104,MATCH(ROWS($A$14:A24),'Resource Schedule'!$T$5:$T$104,0)),"")</f>
        <v/>
      </c>
      <c r="B24" s="11">
        <f>IFERROR(INDEX('Resource Schedule'!$I$5:$I$104,MATCH(ROWS($A$14:A24),'Resource Schedule'!$T$5:$T$104,0)),"")</f>
        <v/>
      </c>
      <c r="C24" s="11">
        <f>IFERROR(INDEX('Resource Schedule'!$J$5:$J$104,MATCH(ROWS($A$14:A24),'Resource Schedule'!$T$5:$T$104,0)),"")</f>
        <v/>
      </c>
      <c r="D24" s="12">
        <f>IFERROR(INDEX('Resource Schedule'!$K$5:$K$104,MATCH(ROWS($A$14:A24),'Resource Schedule'!$T$5:$T$104,0)),"")</f>
        <v/>
      </c>
      <c r="E24" s="10">
        <f>IFERROR(INDEX('Resource Schedule'!$L$5:$L$104,MATCH(ROWS($A$14:A24),'Resource Schedule'!$T$5:$T$104,0)),"")</f>
        <v/>
      </c>
      <c r="F24" s="12">
        <f>IFERROR(INDEX('Resource Schedule'!$P$5:$P$104,MATCH(ROWS($A$14:A24),'Resource Schedule'!$T$5:$T$104,0)),"")</f>
        <v/>
      </c>
      <c r="G24" s="12">
        <f>IFERROR(INDEX('Resource Schedule'!$Q$5:$Q$104,MATCH(ROWS($A$14:A24),'Resource Schedule'!$T$5:$T$104,0)),"")</f>
        <v/>
      </c>
      <c r="I24" s="11">
        <f>IF(ROWS($I$14:I24)&lt;=COUNTIF('Work Orders'!$H$5:$H$104,"?*"),"Work Order",IF(ROWS($I$14:I24)&lt;=COUNTIF('Work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4" s="11">
        <f>IF(I24="Work Order",IFERROR(INDEX('Work Orders'!$A$5:$A$104,MATCH(ROWS($I$14:I24),'Work Orders'!$I$5:$I$104,0)),""),IF(I24="Schedule Allocation",IFERROR(INDEX('Resource Schedule'!$J$5:$J$104,MATCH(ROWS($I$14:I24)-COUNTIF('Work Orders'!$H$5:$H$104,"?*"),'Resource Schedule'!$S$5:$S$104,0)),""),""))</f>
        <v/>
      </c>
      <c r="K24" s="11">
        <f>IF(I24="Work Order",IFERROR(INDEX('Work Orders'!$H$5:$H$104,MATCH(ROWS($I$14:I24),'Work Orders'!$I$5:$I$104,0)),""),IF(I24="Schedule Allocation",IFERROR(INDEX('Resource Schedule'!$R$5:$R$104,MATCH(ROWS($I$14:I24)-COUNTIF('Work Orders'!$H$5:$H$104,"?*"),'Resource Schedule'!$S$5:$S$104,0)),""),""))</f>
        <v/>
      </c>
      <c r="L24" s="10">
        <f>IF(I24="Work Order",IFERROR(INDEX('Work Orders'!$B$5:$B$104,MATCH(ROWS($I$14:I24),'Work Orders'!$I$5:$I$104,0)),""),IF(I24="Schedule Allocation",IFERROR(INDEX('Resource Schedule'!$H$5:$H$104,MATCH(ROWS($I$14:I24)-COUNTIF('Work Orders'!$H$5:$H$104,"?*"),'Resource Schedule'!$S$5:$S$104,0)),""),""))</f>
        <v/>
      </c>
      <c r="M24" s="12">
        <f>IF(I24="Work Order",IFERROR(INDEX('Work Orders'!$E$5:$E$104,MATCH(ROWS($I$14:I24),'Work Orders'!$I$5:$I$104,0)),""),IF(I24="Schedule Allocation",IFERROR(INDEX('Resource Schedule'!$K$5:$K$104,MATCH(ROWS($I$14:I24)-COUNTIF('Work Orders'!$H$5:$H$104,"?*"),'Resource Schedule'!$S$5:$S$104,0)),""),""))</f>
        <v/>
      </c>
    </row>
    <row r="25">
      <c r="A25" s="10">
        <f>IFERROR(INDEX('Resource Schedule'!$H$5:$H$104,MATCH(ROWS($A$14:A25),'Resource Schedule'!$T$5:$T$104,0)),"")</f>
        <v/>
      </c>
      <c r="B25" s="11">
        <f>IFERROR(INDEX('Resource Schedule'!$I$5:$I$104,MATCH(ROWS($A$14:A25),'Resource Schedule'!$T$5:$T$104,0)),"")</f>
        <v/>
      </c>
      <c r="C25" s="11">
        <f>IFERROR(INDEX('Resource Schedule'!$J$5:$J$104,MATCH(ROWS($A$14:A25),'Resource Schedule'!$T$5:$T$104,0)),"")</f>
        <v/>
      </c>
      <c r="D25" s="12">
        <f>IFERROR(INDEX('Resource Schedule'!$K$5:$K$104,MATCH(ROWS($A$14:A25),'Resource Schedule'!$T$5:$T$104,0)),"")</f>
        <v/>
      </c>
      <c r="E25" s="10">
        <f>IFERROR(INDEX('Resource Schedule'!$L$5:$L$104,MATCH(ROWS($A$14:A25),'Resource Schedule'!$T$5:$T$104,0)),"")</f>
        <v/>
      </c>
      <c r="F25" s="12">
        <f>IFERROR(INDEX('Resource Schedule'!$P$5:$P$104,MATCH(ROWS($A$14:A25),'Resource Schedule'!$T$5:$T$104,0)),"")</f>
        <v/>
      </c>
      <c r="G25" s="12">
        <f>IFERROR(INDEX('Resource Schedule'!$Q$5:$Q$104,MATCH(ROWS($A$14:A25),'Resource Schedule'!$T$5:$T$104,0)),"")</f>
        <v/>
      </c>
      <c r="I25" s="11">
        <f>IF(ROWS($I$14:I25)&lt;=COUNTIF('Work Orders'!$H$5:$H$104,"?*"),"Work Order",IF(ROWS($I$14:I25)&lt;=COUNTIF('Work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5" s="11">
        <f>IF(I25="Work Order",IFERROR(INDEX('Work Orders'!$A$5:$A$104,MATCH(ROWS($I$14:I25),'Work Orders'!$I$5:$I$104,0)),""),IF(I25="Schedule Allocation",IFERROR(INDEX('Resource Schedule'!$J$5:$J$104,MATCH(ROWS($I$14:I25)-COUNTIF('Work Orders'!$H$5:$H$104,"?*"),'Resource Schedule'!$S$5:$S$104,0)),""),""))</f>
        <v/>
      </c>
      <c r="K25" s="11">
        <f>IF(I25="Work Order",IFERROR(INDEX('Work Orders'!$H$5:$H$104,MATCH(ROWS($I$14:I25),'Work Orders'!$I$5:$I$104,0)),""),IF(I25="Schedule Allocation",IFERROR(INDEX('Resource Schedule'!$R$5:$R$104,MATCH(ROWS($I$14:I25)-COUNTIF('Work Orders'!$H$5:$H$104,"?*"),'Resource Schedule'!$S$5:$S$104,0)),""),""))</f>
        <v/>
      </c>
      <c r="L25" s="10">
        <f>IF(I25="Work Order",IFERROR(INDEX('Work Orders'!$B$5:$B$104,MATCH(ROWS($I$14:I25),'Work Orders'!$I$5:$I$104,0)),""),IF(I25="Schedule Allocation",IFERROR(INDEX('Resource Schedule'!$H$5:$H$104,MATCH(ROWS($I$14:I25)-COUNTIF('Work Orders'!$H$5:$H$104,"?*"),'Resource Schedule'!$S$5:$S$104,0)),""),""))</f>
        <v/>
      </c>
      <c r="M25" s="12">
        <f>IF(I25="Work Order",IFERROR(INDEX('Work Orders'!$E$5:$E$104,MATCH(ROWS($I$14:I25),'Work Orders'!$I$5:$I$104,0)),""),IF(I25="Schedule Allocation",IFERROR(INDEX('Resource Schedule'!$K$5:$K$104,MATCH(ROWS($I$14:I25)-COUNTIF('Work Orders'!$H$5:$H$104,"?*"),'Resource Schedule'!$S$5:$S$104,0)),""),""))</f>
        <v/>
      </c>
    </row>
    <row r="26">
      <c r="A26" s="10">
        <f>IFERROR(INDEX('Resource Schedule'!$H$5:$H$104,MATCH(ROWS($A$14:A26),'Resource Schedule'!$T$5:$T$104,0)),"")</f>
        <v/>
      </c>
      <c r="B26" s="11">
        <f>IFERROR(INDEX('Resource Schedule'!$I$5:$I$104,MATCH(ROWS($A$14:A26),'Resource Schedule'!$T$5:$T$104,0)),"")</f>
        <v/>
      </c>
      <c r="C26" s="11">
        <f>IFERROR(INDEX('Resource Schedule'!$J$5:$J$104,MATCH(ROWS($A$14:A26),'Resource Schedule'!$T$5:$T$104,0)),"")</f>
        <v/>
      </c>
      <c r="D26" s="12">
        <f>IFERROR(INDEX('Resource Schedule'!$K$5:$K$104,MATCH(ROWS($A$14:A26),'Resource Schedule'!$T$5:$T$104,0)),"")</f>
        <v/>
      </c>
      <c r="E26" s="10">
        <f>IFERROR(INDEX('Resource Schedule'!$L$5:$L$104,MATCH(ROWS($A$14:A26),'Resource Schedule'!$T$5:$T$104,0)),"")</f>
        <v/>
      </c>
      <c r="F26" s="12">
        <f>IFERROR(INDEX('Resource Schedule'!$P$5:$P$104,MATCH(ROWS($A$14:A26),'Resource Schedule'!$T$5:$T$104,0)),"")</f>
        <v/>
      </c>
      <c r="G26" s="12">
        <f>IFERROR(INDEX('Resource Schedule'!$Q$5:$Q$104,MATCH(ROWS($A$14:A26),'Resource Schedule'!$T$5:$T$104,0)),"")</f>
        <v/>
      </c>
      <c r="I26" s="11">
        <f>IF(ROWS($I$14:I26)&lt;=COUNTIF('Work Orders'!$H$5:$H$104,"?*"),"Work Order",IF(ROWS($I$14:I26)&lt;=COUNTIF('Work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6" s="11">
        <f>IF(I26="Work Order",IFERROR(INDEX('Work Orders'!$A$5:$A$104,MATCH(ROWS($I$14:I26),'Work Orders'!$I$5:$I$104,0)),""),IF(I26="Schedule Allocation",IFERROR(INDEX('Resource Schedule'!$J$5:$J$104,MATCH(ROWS($I$14:I26)-COUNTIF('Work Orders'!$H$5:$H$104,"?*"),'Resource Schedule'!$S$5:$S$104,0)),""),""))</f>
        <v/>
      </c>
      <c r="K26" s="11">
        <f>IF(I26="Work Order",IFERROR(INDEX('Work Orders'!$H$5:$H$104,MATCH(ROWS($I$14:I26),'Work Orders'!$I$5:$I$104,0)),""),IF(I26="Schedule Allocation",IFERROR(INDEX('Resource Schedule'!$R$5:$R$104,MATCH(ROWS($I$14:I26)-COUNTIF('Work Orders'!$H$5:$H$104,"?*"),'Resource Schedule'!$S$5:$S$104,0)),""),""))</f>
        <v/>
      </c>
      <c r="L26" s="10">
        <f>IF(I26="Work Order",IFERROR(INDEX('Work Orders'!$B$5:$B$104,MATCH(ROWS($I$14:I26),'Work Orders'!$I$5:$I$104,0)),""),IF(I26="Schedule Allocation",IFERROR(INDEX('Resource Schedule'!$H$5:$H$104,MATCH(ROWS($I$14:I26)-COUNTIF('Work Orders'!$H$5:$H$104,"?*"),'Resource Schedule'!$S$5:$S$104,0)),""),""))</f>
        <v/>
      </c>
      <c r="M26" s="12">
        <f>IF(I26="Work Order",IFERROR(INDEX('Work Orders'!$E$5:$E$104,MATCH(ROWS($I$14:I26),'Work Orders'!$I$5:$I$104,0)),""),IF(I26="Schedule Allocation",IFERROR(INDEX('Resource Schedule'!$K$5:$K$104,MATCH(ROWS($I$14:I26)-COUNTIF('Work Orders'!$H$5:$H$104,"?*"),'Resource Schedule'!$S$5:$S$104,0)),""),""))</f>
        <v/>
      </c>
    </row>
    <row r="27">
      <c r="A27" s="10">
        <f>IFERROR(INDEX('Resource Schedule'!$H$5:$H$104,MATCH(ROWS($A$14:A27),'Resource Schedule'!$T$5:$T$104,0)),"")</f>
        <v/>
      </c>
      <c r="B27" s="11">
        <f>IFERROR(INDEX('Resource Schedule'!$I$5:$I$104,MATCH(ROWS($A$14:A27),'Resource Schedule'!$T$5:$T$104,0)),"")</f>
        <v/>
      </c>
      <c r="C27" s="11">
        <f>IFERROR(INDEX('Resource Schedule'!$J$5:$J$104,MATCH(ROWS($A$14:A27),'Resource Schedule'!$T$5:$T$104,0)),"")</f>
        <v/>
      </c>
      <c r="D27" s="12">
        <f>IFERROR(INDEX('Resource Schedule'!$K$5:$K$104,MATCH(ROWS($A$14:A27),'Resource Schedule'!$T$5:$T$104,0)),"")</f>
        <v/>
      </c>
      <c r="E27" s="10">
        <f>IFERROR(INDEX('Resource Schedule'!$L$5:$L$104,MATCH(ROWS($A$14:A27),'Resource Schedule'!$T$5:$T$104,0)),"")</f>
        <v/>
      </c>
      <c r="F27" s="12">
        <f>IFERROR(INDEX('Resource Schedule'!$P$5:$P$104,MATCH(ROWS($A$14:A27),'Resource Schedule'!$T$5:$T$104,0)),"")</f>
        <v/>
      </c>
      <c r="G27" s="12">
        <f>IFERROR(INDEX('Resource Schedule'!$Q$5:$Q$104,MATCH(ROWS($A$14:A27),'Resource Schedule'!$T$5:$T$104,0)),"")</f>
        <v/>
      </c>
      <c r="I27" s="11">
        <f>IF(ROWS($I$14:I27)&lt;=COUNTIF('Work Orders'!$H$5:$H$104,"?*"),"Work Order",IF(ROWS($I$14:I27)&lt;=COUNTIF('Work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7" s="11">
        <f>IF(I27="Work Order",IFERROR(INDEX('Work Orders'!$A$5:$A$104,MATCH(ROWS($I$14:I27),'Work Orders'!$I$5:$I$104,0)),""),IF(I27="Schedule Allocation",IFERROR(INDEX('Resource Schedule'!$J$5:$J$104,MATCH(ROWS($I$14:I27)-COUNTIF('Work Orders'!$H$5:$H$104,"?*"),'Resource Schedule'!$S$5:$S$104,0)),""),""))</f>
        <v/>
      </c>
      <c r="K27" s="11">
        <f>IF(I27="Work Order",IFERROR(INDEX('Work Orders'!$H$5:$H$104,MATCH(ROWS($I$14:I27),'Work Orders'!$I$5:$I$104,0)),""),IF(I27="Schedule Allocation",IFERROR(INDEX('Resource Schedule'!$R$5:$R$104,MATCH(ROWS($I$14:I27)-COUNTIF('Work Orders'!$H$5:$H$104,"?*"),'Resource Schedule'!$S$5:$S$104,0)),""),""))</f>
        <v/>
      </c>
      <c r="L27" s="10">
        <f>IF(I27="Work Order",IFERROR(INDEX('Work Orders'!$B$5:$B$104,MATCH(ROWS($I$14:I27),'Work Orders'!$I$5:$I$104,0)),""),IF(I27="Schedule Allocation",IFERROR(INDEX('Resource Schedule'!$H$5:$H$104,MATCH(ROWS($I$14:I27)-COUNTIF('Work Orders'!$H$5:$H$104,"?*"),'Resource Schedule'!$S$5:$S$104,0)),""),""))</f>
        <v/>
      </c>
      <c r="M27" s="12">
        <f>IF(I27="Work Order",IFERROR(INDEX('Work Orders'!$E$5:$E$104,MATCH(ROWS($I$14:I27),'Work Orders'!$I$5:$I$104,0)),""),IF(I27="Schedule Allocation",IFERROR(INDEX('Resource Schedule'!$K$5:$K$104,MATCH(ROWS($I$14:I27)-COUNTIF('Work Orders'!$H$5:$H$104,"?*"),'Resource Schedule'!$S$5:$S$104,0)),""),""))</f>
        <v/>
      </c>
    </row>
    <row r="28">
      <c r="A28" s="10">
        <f>IFERROR(INDEX('Resource Schedule'!$H$5:$H$104,MATCH(ROWS($A$14:A28),'Resource Schedule'!$T$5:$T$104,0)),"")</f>
        <v/>
      </c>
      <c r="B28" s="11">
        <f>IFERROR(INDEX('Resource Schedule'!$I$5:$I$104,MATCH(ROWS($A$14:A28),'Resource Schedule'!$T$5:$T$104,0)),"")</f>
        <v/>
      </c>
      <c r="C28" s="11">
        <f>IFERROR(INDEX('Resource Schedule'!$J$5:$J$104,MATCH(ROWS($A$14:A28),'Resource Schedule'!$T$5:$T$104,0)),"")</f>
        <v/>
      </c>
      <c r="D28" s="12">
        <f>IFERROR(INDEX('Resource Schedule'!$K$5:$K$104,MATCH(ROWS($A$14:A28),'Resource Schedule'!$T$5:$T$104,0)),"")</f>
        <v/>
      </c>
      <c r="E28" s="10">
        <f>IFERROR(INDEX('Resource Schedule'!$L$5:$L$104,MATCH(ROWS($A$14:A28),'Resource Schedule'!$T$5:$T$104,0)),"")</f>
        <v/>
      </c>
      <c r="F28" s="12">
        <f>IFERROR(INDEX('Resource Schedule'!$P$5:$P$104,MATCH(ROWS($A$14:A28),'Resource Schedule'!$T$5:$T$104,0)),"")</f>
        <v/>
      </c>
      <c r="G28" s="12">
        <f>IFERROR(INDEX('Resource Schedule'!$Q$5:$Q$104,MATCH(ROWS($A$14:A28),'Resource Schedule'!$T$5:$T$104,0)),"")</f>
        <v/>
      </c>
      <c r="I28" s="11">
        <f>IF(ROWS($I$14:I28)&lt;=COUNTIF('Work Orders'!$H$5:$H$104,"?*"),"Work Order",IF(ROWS($I$14:I28)&lt;=COUNTIF('Work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8" s="11">
        <f>IF(I28="Work Order",IFERROR(INDEX('Work Orders'!$A$5:$A$104,MATCH(ROWS($I$14:I28),'Work Orders'!$I$5:$I$104,0)),""),IF(I28="Schedule Allocation",IFERROR(INDEX('Resource Schedule'!$J$5:$J$104,MATCH(ROWS($I$14:I28)-COUNTIF('Work Orders'!$H$5:$H$104,"?*"),'Resource Schedule'!$S$5:$S$104,0)),""),""))</f>
        <v/>
      </c>
      <c r="K28" s="11">
        <f>IF(I28="Work Order",IFERROR(INDEX('Work Orders'!$H$5:$H$104,MATCH(ROWS($I$14:I28),'Work Orders'!$I$5:$I$104,0)),""),IF(I28="Schedule Allocation",IFERROR(INDEX('Resource Schedule'!$R$5:$R$104,MATCH(ROWS($I$14:I28)-COUNTIF('Work Orders'!$H$5:$H$104,"?*"),'Resource Schedule'!$S$5:$S$104,0)),""),""))</f>
        <v/>
      </c>
      <c r="L28" s="10">
        <f>IF(I28="Work Order",IFERROR(INDEX('Work Orders'!$B$5:$B$104,MATCH(ROWS($I$14:I28),'Work Orders'!$I$5:$I$104,0)),""),IF(I28="Schedule Allocation",IFERROR(INDEX('Resource Schedule'!$H$5:$H$104,MATCH(ROWS($I$14:I28)-COUNTIF('Work Orders'!$H$5:$H$104,"?*"),'Resource Schedule'!$S$5:$S$104,0)),""),""))</f>
        <v/>
      </c>
      <c r="M28" s="12">
        <f>IF(I28="Work Order",IFERROR(INDEX('Work Orders'!$E$5:$E$104,MATCH(ROWS($I$14:I28),'Work Orders'!$I$5:$I$104,0)),""),IF(I28="Schedule Allocation",IFERROR(INDEX('Resource Schedule'!$K$5:$K$104,MATCH(ROWS($I$14:I28)-COUNTIF('Work Orders'!$H$5:$H$104,"?*"),'Resource Schedule'!$S$5:$S$104,0)),""),""))</f>
        <v/>
      </c>
    </row>
    <row r="29">
      <c r="A29" s="10">
        <f>IFERROR(INDEX('Resource Schedule'!$H$5:$H$104,MATCH(ROWS($A$14:A29),'Resource Schedule'!$T$5:$T$104,0)),"")</f>
        <v/>
      </c>
      <c r="B29" s="11">
        <f>IFERROR(INDEX('Resource Schedule'!$I$5:$I$104,MATCH(ROWS($A$14:A29),'Resource Schedule'!$T$5:$T$104,0)),"")</f>
        <v/>
      </c>
      <c r="C29" s="11">
        <f>IFERROR(INDEX('Resource Schedule'!$J$5:$J$104,MATCH(ROWS($A$14:A29),'Resource Schedule'!$T$5:$T$104,0)),"")</f>
        <v/>
      </c>
      <c r="D29" s="12">
        <f>IFERROR(INDEX('Resource Schedule'!$K$5:$K$104,MATCH(ROWS($A$14:A29),'Resource Schedule'!$T$5:$T$104,0)),"")</f>
        <v/>
      </c>
      <c r="E29" s="10">
        <f>IFERROR(INDEX('Resource Schedule'!$L$5:$L$104,MATCH(ROWS($A$14:A29),'Resource Schedule'!$T$5:$T$104,0)),"")</f>
        <v/>
      </c>
      <c r="F29" s="12">
        <f>IFERROR(INDEX('Resource Schedule'!$P$5:$P$104,MATCH(ROWS($A$14:A29),'Resource Schedule'!$T$5:$T$104,0)),"")</f>
        <v/>
      </c>
      <c r="G29" s="12">
        <f>IFERROR(INDEX('Resource Schedule'!$Q$5:$Q$104,MATCH(ROWS($A$14:A29),'Resource Schedule'!$T$5:$T$104,0)),"")</f>
        <v/>
      </c>
      <c r="I29" s="11">
        <f>IF(ROWS($I$14:I29)&lt;=COUNTIF('Work Orders'!$H$5:$H$104,"?*"),"Work Order",IF(ROWS($I$14:I29)&lt;=COUNTIF('Work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9" s="11">
        <f>IF(I29="Work Order",IFERROR(INDEX('Work Orders'!$A$5:$A$104,MATCH(ROWS($I$14:I29),'Work Orders'!$I$5:$I$104,0)),""),IF(I29="Schedule Allocation",IFERROR(INDEX('Resource Schedule'!$J$5:$J$104,MATCH(ROWS($I$14:I29)-COUNTIF('Work Orders'!$H$5:$H$104,"?*"),'Resource Schedule'!$S$5:$S$104,0)),""),""))</f>
        <v/>
      </c>
      <c r="K29" s="11">
        <f>IF(I29="Work Order",IFERROR(INDEX('Work Orders'!$H$5:$H$104,MATCH(ROWS($I$14:I29),'Work Orders'!$I$5:$I$104,0)),""),IF(I29="Schedule Allocation",IFERROR(INDEX('Resource Schedule'!$R$5:$R$104,MATCH(ROWS($I$14:I29)-COUNTIF('Work Orders'!$H$5:$H$104,"?*"),'Resource Schedule'!$S$5:$S$104,0)),""),""))</f>
        <v/>
      </c>
      <c r="L29" s="10">
        <f>IF(I29="Work Order",IFERROR(INDEX('Work Orders'!$B$5:$B$104,MATCH(ROWS($I$14:I29),'Work Orders'!$I$5:$I$104,0)),""),IF(I29="Schedule Allocation",IFERROR(INDEX('Resource Schedule'!$H$5:$H$104,MATCH(ROWS($I$14:I29)-COUNTIF('Work Orders'!$H$5:$H$104,"?*"),'Resource Schedule'!$S$5:$S$104,0)),""),""))</f>
        <v/>
      </c>
      <c r="M29" s="12">
        <f>IF(I29="Work Order",IFERROR(INDEX('Work Orders'!$E$5:$E$104,MATCH(ROWS($I$14:I29),'Work Orders'!$I$5:$I$104,0)),""),IF(I29="Schedule Allocation",IFERROR(INDEX('Resource Schedule'!$K$5:$K$104,MATCH(ROWS($I$14:I29)-COUNTIF('Work Orders'!$H$5:$H$104,"?*"),'Resource Schedule'!$S$5:$S$104,0)),""),""))</f>
        <v/>
      </c>
    </row>
    <row r="30">
      <c r="A30" s="10">
        <f>IFERROR(INDEX('Resource Schedule'!$H$5:$H$104,MATCH(ROWS($A$14:A30),'Resource Schedule'!$T$5:$T$104,0)),"")</f>
        <v/>
      </c>
      <c r="B30" s="11">
        <f>IFERROR(INDEX('Resource Schedule'!$I$5:$I$104,MATCH(ROWS($A$14:A30),'Resource Schedule'!$T$5:$T$104,0)),"")</f>
        <v/>
      </c>
      <c r="C30" s="11">
        <f>IFERROR(INDEX('Resource Schedule'!$J$5:$J$104,MATCH(ROWS($A$14:A30),'Resource Schedule'!$T$5:$T$104,0)),"")</f>
        <v/>
      </c>
      <c r="D30" s="12">
        <f>IFERROR(INDEX('Resource Schedule'!$K$5:$K$104,MATCH(ROWS($A$14:A30),'Resource Schedule'!$T$5:$T$104,0)),"")</f>
        <v/>
      </c>
      <c r="E30" s="10">
        <f>IFERROR(INDEX('Resource Schedule'!$L$5:$L$104,MATCH(ROWS($A$14:A30),'Resource Schedule'!$T$5:$T$104,0)),"")</f>
        <v/>
      </c>
      <c r="F30" s="12">
        <f>IFERROR(INDEX('Resource Schedule'!$P$5:$P$104,MATCH(ROWS($A$14:A30),'Resource Schedule'!$T$5:$T$104,0)),"")</f>
        <v/>
      </c>
      <c r="G30" s="12">
        <f>IFERROR(INDEX('Resource Schedule'!$Q$5:$Q$104,MATCH(ROWS($A$14:A30),'Resource Schedule'!$T$5:$T$104,0)),"")</f>
        <v/>
      </c>
      <c r="I30" s="11">
        <f>IF(ROWS($I$14:I30)&lt;=COUNTIF('Work Orders'!$H$5:$H$104,"?*"),"Work Order",IF(ROWS($I$14:I30)&lt;=COUNTIF('Work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0" s="11">
        <f>IF(I30="Work Order",IFERROR(INDEX('Work Orders'!$A$5:$A$104,MATCH(ROWS($I$14:I30),'Work Orders'!$I$5:$I$104,0)),""),IF(I30="Schedule Allocation",IFERROR(INDEX('Resource Schedule'!$J$5:$J$104,MATCH(ROWS($I$14:I30)-COUNTIF('Work Orders'!$H$5:$H$104,"?*"),'Resource Schedule'!$S$5:$S$104,0)),""),""))</f>
        <v/>
      </c>
      <c r="K30" s="11">
        <f>IF(I30="Work Order",IFERROR(INDEX('Work Orders'!$H$5:$H$104,MATCH(ROWS($I$14:I30),'Work Orders'!$I$5:$I$104,0)),""),IF(I30="Schedule Allocation",IFERROR(INDEX('Resource Schedule'!$R$5:$R$104,MATCH(ROWS($I$14:I30)-COUNTIF('Work Orders'!$H$5:$H$104,"?*"),'Resource Schedule'!$S$5:$S$104,0)),""),""))</f>
        <v/>
      </c>
      <c r="L30" s="10">
        <f>IF(I30="Work Order",IFERROR(INDEX('Work Orders'!$B$5:$B$104,MATCH(ROWS($I$14:I30),'Work Orders'!$I$5:$I$104,0)),""),IF(I30="Schedule Allocation",IFERROR(INDEX('Resource Schedule'!$H$5:$H$104,MATCH(ROWS($I$14:I30)-COUNTIF('Work Orders'!$H$5:$H$104,"?*"),'Resource Schedule'!$S$5:$S$104,0)),""),""))</f>
        <v/>
      </c>
      <c r="M30" s="12">
        <f>IF(I30="Work Order",IFERROR(INDEX('Work Orders'!$E$5:$E$104,MATCH(ROWS($I$14:I30),'Work Orders'!$I$5:$I$104,0)),""),IF(I30="Schedule Allocation",IFERROR(INDEX('Resource Schedule'!$K$5:$K$104,MATCH(ROWS($I$14:I30)-COUNTIF('Work Orders'!$H$5:$H$104,"?*"),'Resource Schedule'!$S$5:$S$104,0)),""),""))</f>
        <v/>
      </c>
    </row>
    <row r="31">
      <c r="A31" s="10">
        <f>IFERROR(INDEX('Resource Schedule'!$H$5:$H$104,MATCH(ROWS($A$14:A31),'Resource Schedule'!$T$5:$T$104,0)),"")</f>
        <v/>
      </c>
      <c r="B31" s="11">
        <f>IFERROR(INDEX('Resource Schedule'!$I$5:$I$104,MATCH(ROWS($A$14:A31),'Resource Schedule'!$T$5:$T$104,0)),"")</f>
        <v/>
      </c>
      <c r="C31" s="11">
        <f>IFERROR(INDEX('Resource Schedule'!$J$5:$J$104,MATCH(ROWS($A$14:A31),'Resource Schedule'!$T$5:$T$104,0)),"")</f>
        <v/>
      </c>
      <c r="D31" s="12">
        <f>IFERROR(INDEX('Resource Schedule'!$K$5:$K$104,MATCH(ROWS($A$14:A31),'Resource Schedule'!$T$5:$T$104,0)),"")</f>
        <v/>
      </c>
      <c r="E31" s="10">
        <f>IFERROR(INDEX('Resource Schedule'!$L$5:$L$104,MATCH(ROWS($A$14:A31),'Resource Schedule'!$T$5:$T$104,0)),"")</f>
        <v/>
      </c>
      <c r="F31" s="12">
        <f>IFERROR(INDEX('Resource Schedule'!$P$5:$P$104,MATCH(ROWS($A$14:A31),'Resource Schedule'!$T$5:$T$104,0)),"")</f>
        <v/>
      </c>
      <c r="G31" s="12">
        <f>IFERROR(INDEX('Resource Schedule'!$Q$5:$Q$104,MATCH(ROWS($A$14:A31),'Resource Schedule'!$T$5:$T$104,0)),"")</f>
        <v/>
      </c>
      <c r="I31" s="11">
        <f>IF(ROWS($I$14:I31)&lt;=COUNTIF('Work Orders'!$H$5:$H$104,"?*"),"Work Order",IF(ROWS($I$14:I31)&lt;=COUNTIF('Work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1" s="11">
        <f>IF(I31="Work Order",IFERROR(INDEX('Work Orders'!$A$5:$A$104,MATCH(ROWS($I$14:I31),'Work Orders'!$I$5:$I$104,0)),""),IF(I31="Schedule Allocation",IFERROR(INDEX('Resource Schedule'!$J$5:$J$104,MATCH(ROWS($I$14:I31)-COUNTIF('Work Orders'!$H$5:$H$104,"?*"),'Resource Schedule'!$S$5:$S$104,0)),""),""))</f>
        <v/>
      </c>
      <c r="K31" s="11">
        <f>IF(I31="Work Order",IFERROR(INDEX('Work Orders'!$H$5:$H$104,MATCH(ROWS($I$14:I31),'Work Orders'!$I$5:$I$104,0)),""),IF(I31="Schedule Allocation",IFERROR(INDEX('Resource Schedule'!$R$5:$R$104,MATCH(ROWS($I$14:I31)-COUNTIF('Work Orders'!$H$5:$H$104,"?*"),'Resource Schedule'!$S$5:$S$104,0)),""),""))</f>
        <v/>
      </c>
      <c r="L31" s="10">
        <f>IF(I31="Work Order",IFERROR(INDEX('Work Orders'!$B$5:$B$104,MATCH(ROWS($I$14:I31),'Work Orders'!$I$5:$I$104,0)),""),IF(I31="Schedule Allocation",IFERROR(INDEX('Resource Schedule'!$H$5:$H$104,MATCH(ROWS($I$14:I31)-COUNTIF('Work Orders'!$H$5:$H$104,"?*"),'Resource Schedule'!$S$5:$S$104,0)),""),""))</f>
        <v/>
      </c>
      <c r="M31" s="12">
        <f>IF(I31="Work Order",IFERROR(INDEX('Work Orders'!$E$5:$E$104,MATCH(ROWS($I$14:I31),'Work Orders'!$I$5:$I$104,0)),""),IF(I31="Schedule Allocation",IFERROR(INDEX('Resource Schedule'!$K$5:$K$104,MATCH(ROWS($I$14:I31)-COUNTIF('Work Orders'!$H$5:$H$104,"?*"),'Resource Schedule'!$S$5:$S$104,0)),""),""))</f>
        <v/>
      </c>
    </row>
    <row r="32">
      <c r="A32" s="10">
        <f>IFERROR(INDEX('Resource Schedule'!$H$5:$H$104,MATCH(ROWS($A$14:A32),'Resource Schedule'!$T$5:$T$104,0)),"")</f>
        <v/>
      </c>
      <c r="B32" s="11">
        <f>IFERROR(INDEX('Resource Schedule'!$I$5:$I$104,MATCH(ROWS($A$14:A32),'Resource Schedule'!$T$5:$T$104,0)),"")</f>
        <v/>
      </c>
      <c r="C32" s="11">
        <f>IFERROR(INDEX('Resource Schedule'!$J$5:$J$104,MATCH(ROWS($A$14:A32),'Resource Schedule'!$T$5:$T$104,0)),"")</f>
        <v/>
      </c>
      <c r="D32" s="12">
        <f>IFERROR(INDEX('Resource Schedule'!$K$5:$K$104,MATCH(ROWS($A$14:A32),'Resource Schedule'!$T$5:$T$104,0)),"")</f>
        <v/>
      </c>
      <c r="E32" s="10">
        <f>IFERROR(INDEX('Resource Schedule'!$L$5:$L$104,MATCH(ROWS($A$14:A32),'Resource Schedule'!$T$5:$T$104,0)),"")</f>
        <v/>
      </c>
      <c r="F32" s="12">
        <f>IFERROR(INDEX('Resource Schedule'!$P$5:$P$104,MATCH(ROWS($A$14:A32),'Resource Schedule'!$T$5:$T$104,0)),"")</f>
        <v/>
      </c>
      <c r="G32" s="12">
        <f>IFERROR(INDEX('Resource Schedule'!$Q$5:$Q$104,MATCH(ROWS($A$14:A32),'Resource Schedule'!$T$5:$T$104,0)),"")</f>
        <v/>
      </c>
      <c r="I32" s="11">
        <f>IF(ROWS($I$14:I32)&lt;=COUNTIF('Work Orders'!$H$5:$H$104,"?*"),"Work Order",IF(ROWS($I$14:I32)&lt;=COUNTIF('Work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2" s="11">
        <f>IF(I32="Work Order",IFERROR(INDEX('Work Orders'!$A$5:$A$104,MATCH(ROWS($I$14:I32),'Work Orders'!$I$5:$I$104,0)),""),IF(I32="Schedule Allocation",IFERROR(INDEX('Resource Schedule'!$J$5:$J$104,MATCH(ROWS($I$14:I32)-COUNTIF('Work Orders'!$H$5:$H$104,"?*"),'Resource Schedule'!$S$5:$S$104,0)),""),""))</f>
        <v/>
      </c>
      <c r="K32" s="11">
        <f>IF(I32="Work Order",IFERROR(INDEX('Work Orders'!$H$5:$H$104,MATCH(ROWS($I$14:I32),'Work Orders'!$I$5:$I$104,0)),""),IF(I32="Schedule Allocation",IFERROR(INDEX('Resource Schedule'!$R$5:$R$104,MATCH(ROWS($I$14:I32)-COUNTIF('Work Orders'!$H$5:$H$104,"?*"),'Resource Schedule'!$S$5:$S$104,0)),""),""))</f>
        <v/>
      </c>
      <c r="L32" s="10">
        <f>IF(I32="Work Order",IFERROR(INDEX('Work Orders'!$B$5:$B$104,MATCH(ROWS($I$14:I32),'Work Orders'!$I$5:$I$104,0)),""),IF(I32="Schedule Allocation",IFERROR(INDEX('Resource Schedule'!$H$5:$H$104,MATCH(ROWS($I$14:I32)-COUNTIF('Work Orders'!$H$5:$H$104,"?*"),'Resource Schedule'!$S$5:$S$104,0)),""),""))</f>
        <v/>
      </c>
      <c r="M32" s="12">
        <f>IF(I32="Work Order",IFERROR(INDEX('Work Orders'!$E$5:$E$104,MATCH(ROWS($I$14:I32),'Work Orders'!$I$5:$I$104,0)),""),IF(I32="Schedule Allocation",IFERROR(INDEX('Resource Schedule'!$K$5:$K$104,MATCH(ROWS($I$14:I32)-COUNTIF('Work Orders'!$H$5:$H$104,"?*"),'Resource Schedule'!$S$5:$S$104,0)),""),""))</f>
        <v/>
      </c>
    </row>
    <row r="33">
      <c r="A33" s="10">
        <f>IFERROR(INDEX('Resource Schedule'!$H$5:$H$104,MATCH(ROWS($A$14:A33),'Resource Schedule'!$T$5:$T$104,0)),"")</f>
        <v/>
      </c>
      <c r="B33" s="11">
        <f>IFERROR(INDEX('Resource Schedule'!$I$5:$I$104,MATCH(ROWS($A$14:A33),'Resource Schedule'!$T$5:$T$104,0)),"")</f>
        <v/>
      </c>
      <c r="C33" s="11">
        <f>IFERROR(INDEX('Resource Schedule'!$J$5:$J$104,MATCH(ROWS($A$14:A33),'Resource Schedule'!$T$5:$T$104,0)),"")</f>
        <v/>
      </c>
      <c r="D33" s="12">
        <f>IFERROR(INDEX('Resource Schedule'!$K$5:$K$104,MATCH(ROWS($A$14:A33),'Resource Schedule'!$T$5:$T$104,0)),"")</f>
        <v/>
      </c>
      <c r="E33" s="10">
        <f>IFERROR(INDEX('Resource Schedule'!$L$5:$L$104,MATCH(ROWS($A$14:A33),'Resource Schedule'!$T$5:$T$104,0)),"")</f>
        <v/>
      </c>
      <c r="F33" s="12">
        <f>IFERROR(INDEX('Resource Schedule'!$P$5:$P$104,MATCH(ROWS($A$14:A33),'Resource Schedule'!$T$5:$T$104,0)),"")</f>
        <v/>
      </c>
      <c r="G33" s="12">
        <f>IFERROR(INDEX('Resource Schedule'!$Q$5:$Q$104,MATCH(ROWS($A$14:A33),'Resource Schedule'!$T$5:$T$104,0)),"")</f>
        <v/>
      </c>
      <c r="I33" s="11">
        <f>IF(ROWS($I$14:I33)&lt;=COUNTIF('Work Orders'!$H$5:$H$104,"?*"),"Work Order",IF(ROWS($I$14:I33)&lt;=COUNTIF('Work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3" s="11">
        <f>IF(I33="Work Order",IFERROR(INDEX('Work Orders'!$A$5:$A$104,MATCH(ROWS($I$14:I33),'Work Orders'!$I$5:$I$104,0)),""),IF(I33="Schedule Allocation",IFERROR(INDEX('Resource Schedule'!$J$5:$J$104,MATCH(ROWS($I$14:I33)-COUNTIF('Work Orders'!$H$5:$H$104,"?*"),'Resource Schedule'!$S$5:$S$104,0)),""),""))</f>
        <v/>
      </c>
      <c r="K33" s="11">
        <f>IF(I33="Work Order",IFERROR(INDEX('Work Orders'!$H$5:$H$104,MATCH(ROWS($I$14:I33),'Work Orders'!$I$5:$I$104,0)),""),IF(I33="Schedule Allocation",IFERROR(INDEX('Resource Schedule'!$R$5:$R$104,MATCH(ROWS($I$14:I33)-COUNTIF('Work Orders'!$H$5:$H$104,"?*"),'Resource Schedule'!$S$5:$S$104,0)),""),""))</f>
        <v/>
      </c>
      <c r="L33" s="10">
        <f>IF(I33="Work Order",IFERROR(INDEX('Work Orders'!$B$5:$B$104,MATCH(ROWS($I$14:I33),'Work Orders'!$I$5:$I$104,0)),""),IF(I33="Schedule Allocation",IFERROR(INDEX('Resource Schedule'!$H$5:$H$104,MATCH(ROWS($I$14:I33)-COUNTIF('Work Orders'!$H$5:$H$104,"?*"),'Resource Schedule'!$S$5:$S$104,0)),""),""))</f>
        <v/>
      </c>
      <c r="M33" s="12">
        <f>IF(I33="Work Order",IFERROR(INDEX('Work Orders'!$E$5:$E$104,MATCH(ROWS($I$14:I33),'Work Orders'!$I$5:$I$104,0)),""),IF(I33="Schedule Allocation",IFERROR(INDEX('Resource Schedule'!$K$5:$K$104,MATCH(ROWS($I$14:I33)-COUNTIF('Work Orders'!$H$5:$H$104,"?*"),'Resource Schedule'!$S$5:$S$104,0)),""),""))</f>
        <v/>
      </c>
    </row>
    <row r="34">
      <c r="A34" s="10">
        <f>IFERROR(INDEX('Resource Schedule'!$H$5:$H$104,MATCH(ROWS($A$14:A34),'Resource Schedule'!$T$5:$T$104,0)),"")</f>
        <v/>
      </c>
      <c r="B34" s="11">
        <f>IFERROR(INDEX('Resource Schedule'!$I$5:$I$104,MATCH(ROWS($A$14:A34),'Resource Schedule'!$T$5:$T$104,0)),"")</f>
        <v/>
      </c>
      <c r="C34" s="11">
        <f>IFERROR(INDEX('Resource Schedule'!$J$5:$J$104,MATCH(ROWS($A$14:A34),'Resource Schedule'!$T$5:$T$104,0)),"")</f>
        <v/>
      </c>
      <c r="D34" s="12">
        <f>IFERROR(INDEX('Resource Schedule'!$K$5:$K$104,MATCH(ROWS($A$14:A34),'Resource Schedule'!$T$5:$T$104,0)),"")</f>
        <v/>
      </c>
      <c r="E34" s="10">
        <f>IFERROR(INDEX('Resource Schedule'!$L$5:$L$104,MATCH(ROWS($A$14:A34),'Resource Schedule'!$T$5:$T$104,0)),"")</f>
        <v/>
      </c>
      <c r="F34" s="12">
        <f>IFERROR(INDEX('Resource Schedule'!$P$5:$P$104,MATCH(ROWS($A$14:A34),'Resource Schedule'!$T$5:$T$104,0)),"")</f>
        <v/>
      </c>
      <c r="G34" s="12">
        <f>IFERROR(INDEX('Resource Schedule'!$Q$5:$Q$104,MATCH(ROWS($A$14:A34),'Resource Schedule'!$T$5:$T$104,0)),"")</f>
        <v/>
      </c>
      <c r="I34" s="11">
        <f>IF(ROWS($I$14:I34)&lt;=COUNTIF('Work Orders'!$H$5:$H$104,"?*"),"Work Order",IF(ROWS($I$14:I34)&lt;=COUNTIF('Work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4" s="11">
        <f>IF(I34="Work Order",IFERROR(INDEX('Work Orders'!$A$5:$A$104,MATCH(ROWS($I$14:I34),'Work Orders'!$I$5:$I$104,0)),""),IF(I34="Schedule Allocation",IFERROR(INDEX('Resource Schedule'!$J$5:$J$104,MATCH(ROWS($I$14:I34)-COUNTIF('Work Orders'!$H$5:$H$104,"?*"),'Resource Schedule'!$S$5:$S$104,0)),""),""))</f>
        <v/>
      </c>
      <c r="K34" s="11">
        <f>IF(I34="Work Order",IFERROR(INDEX('Work Orders'!$H$5:$H$104,MATCH(ROWS($I$14:I34),'Work Orders'!$I$5:$I$104,0)),""),IF(I34="Schedule Allocation",IFERROR(INDEX('Resource Schedule'!$R$5:$R$104,MATCH(ROWS($I$14:I34)-COUNTIF('Work Orders'!$H$5:$H$104,"?*"),'Resource Schedule'!$S$5:$S$104,0)),""),""))</f>
        <v/>
      </c>
      <c r="L34" s="10">
        <f>IF(I34="Work Order",IFERROR(INDEX('Work Orders'!$B$5:$B$104,MATCH(ROWS($I$14:I34),'Work Orders'!$I$5:$I$104,0)),""),IF(I34="Schedule Allocation",IFERROR(INDEX('Resource Schedule'!$H$5:$H$104,MATCH(ROWS($I$14:I34)-COUNTIF('Work Orders'!$H$5:$H$104,"?*"),'Resource Schedule'!$S$5:$S$104,0)),""),""))</f>
        <v/>
      </c>
      <c r="M34" s="12">
        <f>IF(I34="Work Order",IFERROR(INDEX('Work Orders'!$E$5:$E$104,MATCH(ROWS($I$14:I34),'Work Orders'!$I$5:$I$104,0)),""),IF(I34="Schedule Allocation",IFERROR(INDEX('Resource Schedule'!$K$5:$K$104,MATCH(ROWS($I$14:I34)-COUNTIF('Work Orders'!$H$5:$H$104,"?*"),'Resource Schedule'!$S$5:$S$104,0)),""),""))</f>
        <v/>
      </c>
    </row>
    <row r="35">
      <c r="A35" s="10">
        <f>IFERROR(INDEX('Resource Schedule'!$H$5:$H$104,MATCH(ROWS($A$14:A35),'Resource Schedule'!$T$5:$T$104,0)),"")</f>
        <v/>
      </c>
      <c r="B35" s="11">
        <f>IFERROR(INDEX('Resource Schedule'!$I$5:$I$104,MATCH(ROWS($A$14:A35),'Resource Schedule'!$T$5:$T$104,0)),"")</f>
        <v/>
      </c>
      <c r="C35" s="11">
        <f>IFERROR(INDEX('Resource Schedule'!$J$5:$J$104,MATCH(ROWS($A$14:A35),'Resource Schedule'!$T$5:$T$104,0)),"")</f>
        <v/>
      </c>
      <c r="D35" s="12">
        <f>IFERROR(INDEX('Resource Schedule'!$K$5:$K$104,MATCH(ROWS($A$14:A35),'Resource Schedule'!$T$5:$T$104,0)),"")</f>
        <v/>
      </c>
      <c r="E35" s="10">
        <f>IFERROR(INDEX('Resource Schedule'!$L$5:$L$104,MATCH(ROWS($A$14:A35),'Resource Schedule'!$T$5:$T$104,0)),"")</f>
        <v/>
      </c>
      <c r="F35" s="12">
        <f>IFERROR(INDEX('Resource Schedule'!$P$5:$P$104,MATCH(ROWS($A$14:A35),'Resource Schedule'!$T$5:$T$104,0)),"")</f>
        <v/>
      </c>
      <c r="G35" s="12">
        <f>IFERROR(INDEX('Resource Schedule'!$Q$5:$Q$104,MATCH(ROWS($A$14:A35),'Resource Schedule'!$T$5:$T$104,0)),"")</f>
        <v/>
      </c>
      <c r="I35" s="11">
        <f>IF(ROWS($I$14:I35)&lt;=COUNTIF('Work Orders'!$H$5:$H$104,"?*"),"Work Order",IF(ROWS($I$14:I35)&lt;=COUNTIF('Work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5" s="11">
        <f>IF(I35="Work Order",IFERROR(INDEX('Work Orders'!$A$5:$A$104,MATCH(ROWS($I$14:I35),'Work Orders'!$I$5:$I$104,0)),""),IF(I35="Schedule Allocation",IFERROR(INDEX('Resource Schedule'!$J$5:$J$104,MATCH(ROWS($I$14:I35)-COUNTIF('Work Orders'!$H$5:$H$104,"?*"),'Resource Schedule'!$S$5:$S$104,0)),""),""))</f>
        <v/>
      </c>
      <c r="K35" s="11">
        <f>IF(I35="Work Order",IFERROR(INDEX('Work Orders'!$H$5:$H$104,MATCH(ROWS($I$14:I35),'Work Orders'!$I$5:$I$104,0)),""),IF(I35="Schedule Allocation",IFERROR(INDEX('Resource Schedule'!$R$5:$R$104,MATCH(ROWS($I$14:I35)-COUNTIF('Work Orders'!$H$5:$H$104,"?*"),'Resource Schedule'!$S$5:$S$104,0)),""),""))</f>
        <v/>
      </c>
      <c r="L35" s="10">
        <f>IF(I35="Work Order",IFERROR(INDEX('Work Orders'!$B$5:$B$104,MATCH(ROWS($I$14:I35),'Work Orders'!$I$5:$I$104,0)),""),IF(I35="Schedule Allocation",IFERROR(INDEX('Resource Schedule'!$H$5:$H$104,MATCH(ROWS($I$14:I35)-COUNTIF('Work Orders'!$H$5:$H$104,"?*"),'Resource Schedule'!$S$5:$S$104,0)),""),""))</f>
        <v/>
      </c>
      <c r="M35" s="12">
        <f>IF(I35="Work Order",IFERROR(INDEX('Work Orders'!$E$5:$E$104,MATCH(ROWS($I$14:I35),'Work Orders'!$I$5:$I$104,0)),""),IF(I35="Schedule Allocation",IFERROR(INDEX('Resource Schedule'!$K$5:$K$104,MATCH(ROWS($I$14:I35)-COUNTIF('Work Orders'!$H$5:$H$104,"?*"),'Resource Schedule'!$S$5:$S$104,0)),""),""))</f>
        <v/>
      </c>
    </row>
    <row r="36">
      <c r="A36" s="10">
        <f>IFERROR(INDEX('Resource Schedule'!$H$5:$H$104,MATCH(ROWS($A$14:A36),'Resource Schedule'!$T$5:$T$104,0)),"")</f>
        <v/>
      </c>
      <c r="B36" s="11">
        <f>IFERROR(INDEX('Resource Schedule'!$I$5:$I$104,MATCH(ROWS($A$14:A36),'Resource Schedule'!$T$5:$T$104,0)),"")</f>
        <v/>
      </c>
      <c r="C36" s="11">
        <f>IFERROR(INDEX('Resource Schedule'!$J$5:$J$104,MATCH(ROWS($A$14:A36),'Resource Schedule'!$T$5:$T$104,0)),"")</f>
        <v/>
      </c>
      <c r="D36" s="12">
        <f>IFERROR(INDEX('Resource Schedule'!$K$5:$K$104,MATCH(ROWS($A$14:A36),'Resource Schedule'!$T$5:$T$104,0)),"")</f>
        <v/>
      </c>
      <c r="E36" s="10">
        <f>IFERROR(INDEX('Resource Schedule'!$L$5:$L$104,MATCH(ROWS($A$14:A36),'Resource Schedule'!$T$5:$T$104,0)),"")</f>
        <v/>
      </c>
      <c r="F36" s="12">
        <f>IFERROR(INDEX('Resource Schedule'!$P$5:$P$104,MATCH(ROWS($A$14:A36),'Resource Schedule'!$T$5:$T$104,0)),"")</f>
        <v/>
      </c>
      <c r="G36" s="12">
        <f>IFERROR(INDEX('Resource Schedule'!$Q$5:$Q$104,MATCH(ROWS($A$14:A36),'Resource Schedule'!$T$5:$T$104,0)),"")</f>
        <v/>
      </c>
      <c r="I36" s="11">
        <f>IF(ROWS($I$14:I36)&lt;=COUNTIF('Work Orders'!$H$5:$H$104,"?*"),"Work Order",IF(ROWS($I$14:I36)&lt;=COUNTIF('Work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6" s="11">
        <f>IF(I36="Work Order",IFERROR(INDEX('Work Orders'!$A$5:$A$104,MATCH(ROWS($I$14:I36),'Work Orders'!$I$5:$I$104,0)),""),IF(I36="Schedule Allocation",IFERROR(INDEX('Resource Schedule'!$J$5:$J$104,MATCH(ROWS($I$14:I36)-COUNTIF('Work Orders'!$H$5:$H$104,"?*"),'Resource Schedule'!$S$5:$S$104,0)),""),""))</f>
        <v/>
      </c>
      <c r="K36" s="11">
        <f>IF(I36="Work Order",IFERROR(INDEX('Work Orders'!$H$5:$H$104,MATCH(ROWS($I$14:I36),'Work Orders'!$I$5:$I$104,0)),""),IF(I36="Schedule Allocation",IFERROR(INDEX('Resource Schedule'!$R$5:$R$104,MATCH(ROWS($I$14:I36)-COUNTIF('Work Orders'!$H$5:$H$104,"?*"),'Resource Schedule'!$S$5:$S$104,0)),""),""))</f>
        <v/>
      </c>
      <c r="L36" s="10">
        <f>IF(I36="Work Order",IFERROR(INDEX('Work Orders'!$B$5:$B$104,MATCH(ROWS($I$14:I36),'Work Orders'!$I$5:$I$104,0)),""),IF(I36="Schedule Allocation",IFERROR(INDEX('Resource Schedule'!$H$5:$H$104,MATCH(ROWS($I$14:I36)-COUNTIF('Work Orders'!$H$5:$H$104,"?*"),'Resource Schedule'!$S$5:$S$104,0)),""),""))</f>
        <v/>
      </c>
      <c r="M36" s="12">
        <f>IF(I36="Work Order",IFERROR(INDEX('Work Orders'!$E$5:$E$104,MATCH(ROWS($I$14:I36),'Work Orders'!$I$5:$I$104,0)),""),IF(I36="Schedule Allocation",IFERROR(INDEX('Resource Schedule'!$K$5:$K$104,MATCH(ROWS($I$14:I36)-COUNTIF('Work Orders'!$H$5:$H$104,"?*"),'Resource Schedule'!$S$5:$S$104,0)),""),""))</f>
        <v/>
      </c>
    </row>
    <row r="37">
      <c r="A37" s="10">
        <f>IFERROR(INDEX('Resource Schedule'!$H$5:$H$104,MATCH(ROWS($A$14:A37),'Resource Schedule'!$T$5:$T$104,0)),"")</f>
        <v/>
      </c>
      <c r="B37" s="11">
        <f>IFERROR(INDEX('Resource Schedule'!$I$5:$I$104,MATCH(ROWS($A$14:A37),'Resource Schedule'!$T$5:$T$104,0)),"")</f>
        <v/>
      </c>
      <c r="C37" s="11">
        <f>IFERROR(INDEX('Resource Schedule'!$J$5:$J$104,MATCH(ROWS($A$14:A37),'Resource Schedule'!$T$5:$T$104,0)),"")</f>
        <v/>
      </c>
      <c r="D37" s="12">
        <f>IFERROR(INDEX('Resource Schedule'!$K$5:$K$104,MATCH(ROWS($A$14:A37),'Resource Schedule'!$T$5:$T$104,0)),"")</f>
        <v/>
      </c>
      <c r="E37" s="10">
        <f>IFERROR(INDEX('Resource Schedule'!$L$5:$L$104,MATCH(ROWS($A$14:A37),'Resource Schedule'!$T$5:$T$104,0)),"")</f>
        <v/>
      </c>
      <c r="F37" s="12">
        <f>IFERROR(INDEX('Resource Schedule'!$P$5:$P$104,MATCH(ROWS($A$14:A37),'Resource Schedule'!$T$5:$T$104,0)),"")</f>
        <v/>
      </c>
      <c r="G37" s="12">
        <f>IFERROR(INDEX('Resource Schedule'!$Q$5:$Q$104,MATCH(ROWS($A$14:A37),'Resource Schedule'!$T$5:$T$104,0)),"")</f>
        <v/>
      </c>
      <c r="I37" s="11">
        <f>IF(ROWS($I$14:I37)&lt;=COUNTIF('Work Orders'!$H$5:$H$104,"?*"),"Work Order",IF(ROWS($I$14:I37)&lt;=COUNTIF('Work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7" s="11">
        <f>IF(I37="Work Order",IFERROR(INDEX('Work Orders'!$A$5:$A$104,MATCH(ROWS($I$14:I37),'Work Orders'!$I$5:$I$104,0)),""),IF(I37="Schedule Allocation",IFERROR(INDEX('Resource Schedule'!$J$5:$J$104,MATCH(ROWS($I$14:I37)-COUNTIF('Work Orders'!$H$5:$H$104,"?*"),'Resource Schedule'!$S$5:$S$104,0)),""),""))</f>
        <v/>
      </c>
      <c r="K37" s="11">
        <f>IF(I37="Work Order",IFERROR(INDEX('Work Orders'!$H$5:$H$104,MATCH(ROWS($I$14:I37),'Work Orders'!$I$5:$I$104,0)),""),IF(I37="Schedule Allocation",IFERROR(INDEX('Resource Schedule'!$R$5:$R$104,MATCH(ROWS($I$14:I37)-COUNTIF('Work Orders'!$H$5:$H$104,"?*"),'Resource Schedule'!$S$5:$S$104,0)),""),""))</f>
        <v/>
      </c>
      <c r="L37" s="10">
        <f>IF(I37="Work Order",IFERROR(INDEX('Work Orders'!$B$5:$B$104,MATCH(ROWS($I$14:I37),'Work Orders'!$I$5:$I$104,0)),""),IF(I37="Schedule Allocation",IFERROR(INDEX('Resource Schedule'!$H$5:$H$104,MATCH(ROWS($I$14:I37)-COUNTIF('Work Orders'!$H$5:$H$104,"?*"),'Resource Schedule'!$S$5:$S$104,0)),""),""))</f>
        <v/>
      </c>
      <c r="M37" s="12">
        <f>IF(I37="Work Order",IFERROR(INDEX('Work Orders'!$E$5:$E$104,MATCH(ROWS($I$14:I37),'Work Orders'!$I$5:$I$104,0)),""),IF(I37="Schedule Allocation",IFERROR(INDEX('Resource Schedule'!$K$5:$K$104,MATCH(ROWS($I$14:I37)-COUNTIF('Work Orders'!$H$5:$H$104,"?*"),'Resource Schedule'!$S$5:$S$104,0)),""),""))</f>
        <v/>
      </c>
    </row>
    <row r="38">
      <c r="A38" s="10">
        <f>IFERROR(INDEX('Resource Schedule'!$H$5:$H$104,MATCH(ROWS($A$14:A38),'Resource Schedule'!$T$5:$T$104,0)),"")</f>
        <v/>
      </c>
      <c r="B38" s="11">
        <f>IFERROR(INDEX('Resource Schedule'!$I$5:$I$104,MATCH(ROWS($A$14:A38),'Resource Schedule'!$T$5:$T$104,0)),"")</f>
        <v/>
      </c>
      <c r="C38" s="11">
        <f>IFERROR(INDEX('Resource Schedule'!$J$5:$J$104,MATCH(ROWS($A$14:A38),'Resource Schedule'!$T$5:$T$104,0)),"")</f>
        <v/>
      </c>
      <c r="D38" s="12">
        <f>IFERROR(INDEX('Resource Schedule'!$K$5:$K$104,MATCH(ROWS($A$14:A38),'Resource Schedule'!$T$5:$T$104,0)),"")</f>
        <v/>
      </c>
      <c r="E38" s="10">
        <f>IFERROR(INDEX('Resource Schedule'!$L$5:$L$104,MATCH(ROWS($A$14:A38),'Resource Schedule'!$T$5:$T$104,0)),"")</f>
        <v/>
      </c>
      <c r="F38" s="12">
        <f>IFERROR(INDEX('Resource Schedule'!$P$5:$P$104,MATCH(ROWS($A$14:A38),'Resource Schedule'!$T$5:$T$104,0)),"")</f>
        <v/>
      </c>
      <c r="G38" s="12">
        <f>IFERROR(INDEX('Resource Schedule'!$Q$5:$Q$104,MATCH(ROWS($A$14:A38),'Resource Schedule'!$T$5:$T$104,0)),"")</f>
        <v/>
      </c>
      <c r="I38" s="11">
        <f>IF(ROWS($I$14:I38)&lt;=COUNTIF('Work Orders'!$H$5:$H$104,"?*"),"Work Order",IF(ROWS($I$14:I38)&lt;=COUNTIF('Work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8" s="11">
        <f>IF(I38="Work Order",IFERROR(INDEX('Work Orders'!$A$5:$A$104,MATCH(ROWS($I$14:I38),'Work Orders'!$I$5:$I$104,0)),""),IF(I38="Schedule Allocation",IFERROR(INDEX('Resource Schedule'!$J$5:$J$104,MATCH(ROWS($I$14:I38)-COUNTIF('Work Orders'!$H$5:$H$104,"?*"),'Resource Schedule'!$S$5:$S$104,0)),""),""))</f>
        <v/>
      </c>
      <c r="K38" s="11">
        <f>IF(I38="Work Order",IFERROR(INDEX('Work Orders'!$H$5:$H$104,MATCH(ROWS($I$14:I38),'Work Orders'!$I$5:$I$104,0)),""),IF(I38="Schedule Allocation",IFERROR(INDEX('Resource Schedule'!$R$5:$R$104,MATCH(ROWS($I$14:I38)-COUNTIF('Work Orders'!$H$5:$H$104,"?*"),'Resource Schedule'!$S$5:$S$104,0)),""),""))</f>
        <v/>
      </c>
      <c r="L38" s="10">
        <f>IF(I38="Work Order",IFERROR(INDEX('Work Orders'!$B$5:$B$104,MATCH(ROWS($I$14:I38),'Work Orders'!$I$5:$I$104,0)),""),IF(I38="Schedule Allocation",IFERROR(INDEX('Resource Schedule'!$H$5:$H$104,MATCH(ROWS($I$14:I38)-COUNTIF('Work Orders'!$H$5:$H$104,"?*"),'Resource Schedule'!$S$5:$S$104,0)),""),""))</f>
        <v/>
      </c>
      <c r="M38" s="12">
        <f>IF(I38="Work Order",IFERROR(INDEX('Work Orders'!$E$5:$E$104,MATCH(ROWS($I$14:I38),'Work Orders'!$I$5:$I$104,0)),""),IF(I38="Schedule Allocation",IFERROR(INDEX('Resource Schedule'!$K$5:$K$104,MATCH(ROWS($I$14:I38)-COUNTIF('Work Orders'!$H$5:$H$104,"?*"),'Resource Schedule'!$S$5:$S$104,0)),""),""))</f>
        <v/>
      </c>
    </row>
    <row r="39">
      <c r="A39" s="10">
        <f>IFERROR(INDEX('Resource Schedule'!$H$5:$H$104,MATCH(ROWS($A$14:A39),'Resource Schedule'!$T$5:$T$104,0)),"")</f>
        <v/>
      </c>
      <c r="B39" s="11">
        <f>IFERROR(INDEX('Resource Schedule'!$I$5:$I$104,MATCH(ROWS($A$14:A39),'Resource Schedule'!$T$5:$T$104,0)),"")</f>
        <v/>
      </c>
      <c r="C39" s="11">
        <f>IFERROR(INDEX('Resource Schedule'!$J$5:$J$104,MATCH(ROWS($A$14:A39),'Resource Schedule'!$T$5:$T$104,0)),"")</f>
        <v/>
      </c>
      <c r="D39" s="12">
        <f>IFERROR(INDEX('Resource Schedule'!$K$5:$K$104,MATCH(ROWS($A$14:A39),'Resource Schedule'!$T$5:$T$104,0)),"")</f>
        <v/>
      </c>
      <c r="E39" s="10">
        <f>IFERROR(INDEX('Resource Schedule'!$L$5:$L$104,MATCH(ROWS($A$14:A39),'Resource Schedule'!$T$5:$T$104,0)),"")</f>
        <v/>
      </c>
      <c r="F39" s="12">
        <f>IFERROR(INDEX('Resource Schedule'!$P$5:$P$104,MATCH(ROWS($A$14:A39),'Resource Schedule'!$T$5:$T$104,0)),"")</f>
        <v/>
      </c>
      <c r="G39" s="12">
        <f>IFERROR(INDEX('Resource Schedule'!$Q$5:$Q$104,MATCH(ROWS($A$14:A39),'Resource Schedule'!$T$5:$T$104,0)),"")</f>
        <v/>
      </c>
      <c r="I39" s="11">
        <f>IF(ROWS($I$14:I39)&lt;=COUNTIF('Work Orders'!$H$5:$H$104,"?*"),"Work Order",IF(ROWS($I$14:I39)&lt;=COUNTIF('Work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39" s="11">
        <f>IF(I39="Work Order",IFERROR(INDEX('Work Orders'!$A$5:$A$104,MATCH(ROWS($I$14:I39),'Work Orders'!$I$5:$I$104,0)),""),IF(I39="Schedule Allocation",IFERROR(INDEX('Resource Schedule'!$J$5:$J$104,MATCH(ROWS($I$14:I39)-COUNTIF('Work Orders'!$H$5:$H$104,"?*"),'Resource Schedule'!$S$5:$S$104,0)),""),""))</f>
        <v/>
      </c>
      <c r="K39" s="11">
        <f>IF(I39="Work Order",IFERROR(INDEX('Work Orders'!$H$5:$H$104,MATCH(ROWS($I$14:I39),'Work Orders'!$I$5:$I$104,0)),""),IF(I39="Schedule Allocation",IFERROR(INDEX('Resource Schedule'!$R$5:$R$104,MATCH(ROWS($I$14:I39)-COUNTIF('Work Orders'!$H$5:$H$104,"?*"),'Resource Schedule'!$S$5:$S$104,0)),""),""))</f>
        <v/>
      </c>
      <c r="L39" s="10">
        <f>IF(I39="Work Order",IFERROR(INDEX('Work Orders'!$B$5:$B$104,MATCH(ROWS($I$14:I39),'Work Orders'!$I$5:$I$104,0)),""),IF(I39="Schedule Allocation",IFERROR(INDEX('Resource Schedule'!$H$5:$H$104,MATCH(ROWS($I$14:I39)-COUNTIF('Work Orders'!$H$5:$H$104,"?*"),'Resource Schedule'!$S$5:$S$104,0)),""),""))</f>
        <v/>
      </c>
      <c r="M39" s="12">
        <f>IF(I39="Work Order",IFERROR(INDEX('Work Orders'!$E$5:$E$104,MATCH(ROWS($I$14:I39),'Work Orders'!$I$5:$I$104,0)),""),IF(I39="Schedule Allocation",IFERROR(INDEX('Resource Schedule'!$K$5:$K$104,MATCH(ROWS($I$14:I39)-COUNTIF('Work Orders'!$H$5:$H$104,"?*"),'Resource Schedule'!$S$5:$S$104,0)),""),""))</f>
        <v/>
      </c>
    </row>
    <row r="40">
      <c r="A40" s="10">
        <f>IFERROR(INDEX('Resource Schedule'!$H$5:$H$104,MATCH(ROWS($A$14:A40),'Resource Schedule'!$T$5:$T$104,0)),"")</f>
        <v/>
      </c>
      <c r="B40" s="11">
        <f>IFERROR(INDEX('Resource Schedule'!$I$5:$I$104,MATCH(ROWS($A$14:A40),'Resource Schedule'!$T$5:$T$104,0)),"")</f>
        <v/>
      </c>
      <c r="C40" s="11">
        <f>IFERROR(INDEX('Resource Schedule'!$J$5:$J$104,MATCH(ROWS($A$14:A40),'Resource Schedule'!$T$5:$T$104,0)),"")</f>
        <v/>
      </c>
      <c r="D40" s="12">
        <f>IFERROR(INDEX('Resource Schedule'!$K$5:$K$104,MATCH(ROWS($A$14:A40),'Resource Schedule'!$T$5:$T$104,0)),"")</f>
        <v/>
      </c>
      <c r="E40" s="10">
        <f>IFERROR(INDEX('Resource Schedule'!$L$5:$L$104,MATCH(ROWS($A$14:A40),'Resource Schedule'!$T$5:$T$104,0)),"")</f>
        <v/>
      </c>
      <c r="F40" s="12">
        <f>IFERROR(INDEX('Resource Schedule'!$P$5:$P$104,MATCH(ROWS($A$14:A40),'Resource Schedule'!$T$5:$T$104,0)),"")</f>
        <v/>
      </c>
      <c r="G40" s="12">
        <f>IFERROR(INDEX('Resource Schedule'!$Q$5:$Q$104,MATCH(ROWS($A$14:A40),'Resource Schedule'!$T$5:$T$104,0)),"")</f>
        <v/>
      </c>
      <c r="I40" s="11">
        <f>IF(ROWS($I$14:I40)&lt;=COUNTIF('Work Orders'!$H$5:$H$104,"?*"),"Work Order",IF(ROWS($I$14:I40)&lt;=COUNTIF('Work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0" s="11">
        <f>IF(I40="Work Order",IFERROR(INDEX('Work Orders'!$A$5:$A$104,MATCH(ROWS($I$14:I40),'Work Orders'!$I$5:$I$104,0)),""),IF(I40="Schedule Allocation",IFERROR(INDEX('Resource Schedule'!$J$5:$J$104,MATCH(ROWS($I$14:I40)-COUNTIF('Work Orders'!$H$5:$H$104,"?*"),'Resource Schedule'!$S$5:$S$104,0)),""),""))</f>
        <v/>
      </c>
      <c r="K40" s="11">
        <f>IF(I40="Work Order",IFERROR(INDEX('Work Orders'!$H$5:$H$104,MATCH(ROWS($I$14:I40),'Work Orders'!$I$5:$I$104,0)),""),IF(I40="Schedule Allocation",IFERROR(INDEX('Resource Schedule'!$R$5:$R$104,MATCH(ROWS($I$14:I40)-COUNTIF('Work Orders'!$H$5:$H$104,"?*"),'Resource Schedule'!$S$5:$S$104,0)),""),""))</f>
        <v/>
      </c>
      <c r="L40" s="10">
        <f>IF(I40="Work Order",IFERROR(INDEX('Work Orders'!$B$5:$B$104,MATCH(ROWS($I$14:I40),'Work Orders'!$I$5:$I$104,0)),""),IF(I40="Schedule Allocation",IFERROR(INDEX('Resource Schedule'!$H$5:$H$104,MATCH(ROWS($I$14:I40)-COUNTIF('Work Orders'!$H$5:$H$104,"?*"),'Resource Schedule'!$S$5:$S$104,0)),""),""))</f>
        <v/>
      </c>
      <c r="M40" s="12">
        <f>IF(I40="Work Order",IFERROR(INDEX('Work Orders'!$E$5:$E$104,MATCH(ROWS($I$14:I40),'Work Orders'!$I$5:$I$104,0)),""),IF(I40="Schedule Allocation",IFERROR(INDEX('Resource Schedule'!$K$5:$K$104,MATCH(ROWS($I$14:I40)-COUNTIF('Work Orders'!$H$5:$H$104,"?*"),'Resource Schedule'!$S$5:$S$104,0)),""),""))</f>
        <v/>
      </c>
    </row>
    <row r="41">
      <c r="A41" s="10">
        <f>IFERROR(INDEX('Resource Schedule'!$H$5:$H$104,MATCH(ROWS($A$14:A41),'Resource Schedule'!$T$5:$T$104,0)),"")</f>
        <v/>
      </c>
      <c r="B41" s="11">
        <f>IFERROR(INDEX('Resource Schedule'!$I$5:$I$104,MATCH(ROWS($A$14:A41),'Resource Schedule'!$T$5:$T$104,0)),"")</f>
        <v/>
      </c>
      <c r="C41" s="11">
        <f>IFERROR(INDEX('Resource Schedule'!$J$5:$J$104,MATCH(ROWS($A$14:A41),'Resource Schedule'!$T$5:$T$104,0)),"")</f>
        <v/>
      </c>
      <c r="D41" s="12">
        <f>IFERROR(INDEX('Resource Schedule'!$K$5:$K$104,MATCH(ROWS($A$14:A41),'Resource Schedule'!$T$5:$T$104,0)),"")</f>
        <v/>
      </c>
      <c r="E41" s="10">
        <f>IFERROR(INDEX('Resource Schedule'!$L$5:$L$104,MATCH(ROWS($A$14:A41),'Resource Schedule'!$T$5:$T$104,0)),"")</f>
        <v/>
      </c>
      <c r="F41" s="12">
        <f>IFERROR(INDEX('Resource Schedule'!$P$5:$P$104,MATCH(ROWS($A$14:A41),'Resource Schedule'!$T$5:$T$104,0)),"")</f>
        <v/>
      </c>
      <c r="G41" s="12">
        <f>IFERROR(INDEX('Resource Schedule'!$Q$5:$Q$104,MATCH(ROWS($A$14:A41),'Resource Schedule'!$T$5:$T$104,0)),"")</f>
        <v/>
      </c>
      <c r="I41" s="11">
        <f>IF(ROWS($I$14:I41)&lt;=COUNTIF('Work Orders'!$H$5:$H$104,"?*"),"Work Order",IF(ROWS($I$14:I41)&lt;=COUNTIF('Work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1" s="11">
        <f>IF(I41="Work Order",IFERROR(INDEX('Work Orders'!$A$5:$A$104,MATCH(ROWS($I$14:I41),'Work Orders'!$I$5:$I$104,0)),""),IF(I41="Schedule Allocation",IFERROR(INDEX('Resource Schedule'!$J$5:$J$104,MATCH(ROWS($I$14:I41)-COUNTIF('Work Orders'!$H$5:$H$104,"?*"),'Resource Schedule'!$S$5:$S$104,0)),""),""))</f>
        <v/>
      </c>
      <c r="K41" s="11">
        <f>IF(I41="Work Order",IFERROR(INDEX('Work Orders'!$H$5:$H$104,MATCH(ROWS($I$14:I41),'Work Orders'!$I$5:$I$104,0)),""),IF(I41="Schedule Allocation",IFERROR(INDEX('Resource Schedule'!$R$5:$R$104,MATCH(ROWS($I$14:I41)-COUNTIF('Work Orders'!$H$5:$H$104,"?*"),'Resource Schedule'!$S$5:$S$104,0)),""),""))</f>
        <v/>
      </c>
      <c r="L41" s="10">
        <f>IF(I41="Work Order",IFERROR(INDEX('Work Orders'!$B$5:$B$104,MATCH(ROWS($I$14:I41),'Work Orders'!$I$5:$I$104,0)),""),IF(I41="Schedule Allocation",IFERROR(INDEX('Resource Schedule'!$H$5:$H$104,MATCH(ROWS($I$14:I41)-COUNTIF('Work Orders'!$H$5:$H$104,"?*"),'Resource Schedule'!$S$5:$S$104,0)),""),""))</f>
        <v/>
      </c>
      <c r="M41" s="12">
        <f>IF(I41="Work Order",IFERROR(INDEX('Work Orders'!$E$5:$E$104,MATCH(ROWS($I$14:I41),'Work Orders'!$I$5:$I$104,0)),""),IF(I41="Schedule Allocation",IFERROR(INDEX('Resource Schedule'!$K$5:$K$104,MATCH(ROWS($I$14:I41)-COUNTIF('Work Orders'!$H$5:$H$104,"?*"),'Resource Schedule'!$S$5:$S$104,0)),""),""))</f>
        <v/>
      </c>
    </row>
    <row r="42">
      <c r="A42" s="10">
        <f>IFERROR(INDEX('Resource Schedule'!$H$5:$H$104,MATCH(ROWS($A$14:A42),'Resource Schedule'!$T$5:$T$104,0)),"")</f>
        <v/>
      </c>
      <c r="B42" s="11">
        <f>IFERROR(INDEX('Resource Schedule'!$I$5:$I$104,MATCH(ROWS($A$14:A42),'Resource Schedule'!$T$5:$T$104,0)),"")</f>
        <v/>
      </c>
      <c r="C42" s="11">
        <f>IFERROR(INDEX('Resource Schedule'!$J$5:$J$104,MATCH(ROWS($A$14:A42),'Resource Schedule'!$T$5:$T$104,0)),"")</f>
        <v/>
      </c>
      <c r="D42" s="12">
        <f>IFERROR(INDEX('Resource Schedule'!$K$5:$K$104,MATCH(ROWS($A$14:A42),'Resource Schedule'!$T$5:$T$104,0)),"")</f>
        <v/>
      </c>
      <c r="E42" s="10">
        <f>IFERROR(INDEX('Resource Schedule'!$L$5:$L$104,MATCH(ROWS($A$14:A42),'Resource Schedule'!$T$5:$T$104,0)),"")</f>
        <v/>
      </c>
      <c r="F42" s="12">
        <f>IFERROR(INDEX('Resource Schedule'!$P$5:$P$104,MATCH(ROWS($A$14:A42),'Resource Schedule'!$T$5:$T$104,0)),"")</f>
        <v/>
      </c>
      <c r="G42" s="12">
        <f>IFERROR(INDEX('Resource Schedule'!$Q$5:$Q$104,MATCH(ROWS($A$14:A42),'Resource Schedule'!$T$5:$T$104,0)),"")</f>
        <v/>
      </c>
      <c r="I42" s="11">
        <f>IF(ROWS($I$14:I42)&lt;=COUNTIF('Work Orders'!$H$5:$H$104,"?*"),"Work Order",IF(ROWS($I$14:I42)&lt;=COUNTIF('Work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2" s="11">
        <f>IF(I42="Work Order",IFERROR(INDEX('Work Orders'!$A$5:$A$104,MATCH(ROWS($I$14:I42),'Work Orders'!$I$5:$I$104,0)),""),IF(I42="Schedule Allocation",IFERROR(INDEX('Resource Schedule'!$J$5:$J$104,MATCH(ROWS($I$14:I42)-COUNTIF('Work Orders'!$H$5:$H$104,"?*"),'Resource Schedule'!$S$5:$S$104,0)),""),""))</f>
        <v/>
      </c>
      <c r="K42" s="11">
        <f>IF(I42="Work Order",IFERROR(INDEX('Work Orders'!$H$5:$H$104,MATCH(ROWS($I$14:I42),'Work Orders'!$I$5:$I$104,0)),""),IF(I42="Schedule Allocation",IFERROR(INDEX('Resource Schedule'!$R$5:$R$104,MATCH(ROWS($I$14:I42)-COUNTIF('Work Orders'!$H$5:$H$104,"?*"),'Resource Schedule'!$S$5:$S$104,0)),""),""))</f>
        <v/>
      </c>
      <c r="L42" s="10">
        <f>IF(I42="Work Order",IFERROR(INDEX('Work Orders'!$B$5:$B$104,MATCH(ROWS($I$14:I42),'Work Orders'!$I$5:$I$104,0)),""),IF(I42="Schedule Allocation",IFERROR(INDEX('Resource Schedule'!$H$5:$H$104,MATCH(ROWS($I$14:I42)-COUNTIF('Work Orders'!$H$5:$H$104,"?*"),'Resource Schedule'!$S$5:$S$104,0)),""),""))</f>
        <v/>
      </c>
      <c r="M42" s="12">
        <f>IF(I42="Work Order",IFERROR(INDEX('Work Orders'!$E$5:$E$104,MATCH(ROWS($I$14:I42),'Work Orders'!$I$5:$I$104,0)),""),IF(I42="Schedule Allocation",IFERROR(INDEX('Resource Schedule'!$K$5:$K$104,MATCH(ROWS($I$14:I42)-COUNTIF('Work Orders'!$H$5:$H$104,"?*"),'Resource Schedule'!$S$5:$S$104,0)),""),""))</f>
        <v/>
      </c>
    </row>
    <row r="43">
      <c r="A43" s="10">
        <f>IFERROR(INDEX('Resource Schedule'!$H$5:$H$104,MATCH(ROWS($A$14:A43),'Resource Schedule'!$T$5:$T$104,0)),"")</f>
        <v/>
      </c>
      <c r="B43" s="11">
        <f>IFERROR(INDEX('Resource Schedule'!$I$5:$I$104,MATCH(ROWS($A$14:A43),'Resource Schedule'!$T$5:$T$104,0)),"")</f>
        <v/>
      </c>
      <c r="C43" s="11">
        <f>IFERROR(INDEX('Resource Schedule'!$J$5:$J$104,MATCH(ROWS($A$14:A43),'Resource Schedule'!$T$5:$T$104,0)),"")</f>
        <v/>
      </c>
      <c r="D43" s="12">
        <f>IFERROR(INDEX('Resource Schedule'!$K$5:$K$104,MATCH(ROWS($A$14:A43),'Resource Schedule'!$T$5:$T$104,0)),"")</f>
        <v/>
      </c>
      <c r="E43" s="10">
        <f>IFERROR(INDEX('Resource Schedule'!$L$5:$L$104,MATCH(ROWS($A$14:A43),'Resource Schedule'!$T$5:$T$104,0)),"")</f>
        <v/>
      </c>
      <c r="F43" s="12">
        <f>IFERROR(INDEX('Resource Schedule'!$P$5:$P$104,MATCH(ROWS($A$14:A43),'Resource Schedule'!$T$5:$T$104,0)),"")</f>
        <v/>
      </c>
      <c r="G43" s="12">
        <f>IFERROR(INDEX('Resource Schedule'!$Q$5:$Q$104,MATCH(ROWS($A$14:A43),'Resource Schedule'!$T$5:$T$104,0)),"")</f>
        <v/>
      </c>
      <c r="I43" s="11">
        <f>IF(ROWS($I$14:I43)&lt;=COUNTIF('Work Orders'!$H$5:$H$104,"?*"),"Work Order",IF(ROWS($I$14:I43)&lt;=COUNTIF('Work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3" s="11">
        <f>IF(I43="Work Order",IFERROR(INDEX('Work Orders'!$A$5:$A$104,MATCH(ROWS($I$14:I43),'Work Orders'!$I$5:$I$104,0)),""),IF(I43="Schedule Allocation",IFERROR(INDEX('Resource Schedule'!$J$5:$J$104,MATCH(ROWS($I$14:I43)-COUNTIF('Work Orders'!$H$5:$H$104,"?*"),'Resource Schedule'!$S$5:$S$104,0)),""),""))</f>
        <v/>
      </c>
      <c r="K43" s="11">
        <f>IF(I43="Work Order",IFERROR(INDEX('Work Orders'!$H$5:$H$104,MATCH(ROWS($I$14:I43),'Work Orders'!$I$5:$I$104,0)),""),IF(I43="Schedule Allocation",IFERROR(INDEX('Resource Schedule'!$R$5:$R$104,MATCH(ROWS($I$14:I43)-COUNTIF('Work Orders'!$H$5:$H$104,"?*"),'Resource Schedule'!$S$5:$S$104,0)),""),""))</f>
        <v/>
      </c>
      <c r="L43" s="10">
        <f>IF(I43="Work Order",IFERROR(INDEX('Work Orders'!$B$5:$B$104,MATCH(ROWS($I$14:I43),'Work Orders'!$I$5:$I$104,0)),""),IF(I43="Schedule Allocation",IFERROR(INDEX('Resource Schedule'!$H$5:$H$104,MATCH(ROWS($I$14:I43)-COUNTIF('Work Orders'!$H$5:$H$104,"?*"),'Resource Schedule'!$S$5:$S$104,0)),""),""))</f>
        <v/>
      </c>
      <c r="M43" s="12">
        <f>IF(I43="Work Order",IFERROR(INDEX('Work Orders'!$E$5:$E$104,MATCH(ROWS($I$14:I43),'Work Orders'!$I$5:$I$104,0)),""),IF(I43="Schedule Allocation",IFERROR(INDEX('Resource Schedule'!$K$5:$K$104,MATCH(ROWS($I$14:I43)-COUNTIF('Work Orders'!$H$5:$H$104,"?*"),'Resource Schedule'!$S$5:$S$104,0)),""),""))</f>
        <v/>
      </c>
    </row>
    <row r="44">
      <c r="A44" s="10">
        <f>IFERROR(INDEX('Resource Schedule'!$H$5:$H$104,MATCH(ROWS($A$14:A44),'Resource Schedule'!$T$5:$T$104,0)),"")</f>
        <v/>
      </c>
      <c r="B44" s="11">
        <f>IFERROR(INDEX('Resource Schedule'!$I$5:$I$104,MATCH(ROWS($A$14:A44),'Resource Schedule'!$T$5:$T$104,0)),"")</f>
        <v/>
      </c>
      <c r="C44" s="11">
        <f>IFERROR(INDEX('Resource Schedule'!$J$5:$J$104,MATCH(ROWS($A$14:A44),'Resource Schedule'!$T$5:$T$104,0)),"")</f>
        <v/>
      </c>
      <c r="D44" s="12">
        <f>IFERROR(INDEX('Resource Schedule'!$K$5:$K$104,MATCH(ROWS($A$14:A44),'Resource Schedule'!$T$5:$T$104,0)),"")</f>
        <v/>
      </c>
      <c r="E44" s="10">
        <f>IFERROR(INDEX('Resource Schedule'!$L$5:$L$104,MATCH(ROWS($A$14:A44),'Resource Schedule'!$T$5:$T$104,0)),"")</f>
        <v/>
      </c>
      <c r="F44" s="12">
        <f>IFERROR(INDEX('Resource Schedule'!$P$5:$P$104,MATCH(ROWS($A$14:A44),'Resource Schedule'!$T$5:$T$104,0)),"")</f>
        <v/>
      </c>
      <c r="G44" s="12">
        <f>IFERROR(INDEX('Resource Schedule'!$Q$5:$Q$104,MATCH(ROWS($A$14:A44),'Resource Schedule'!$T$5:$T$104,0)),"")</f>
        <v/>
      </c>
      <c r="I44" s="11">
        <f>IF(ROWS($I$14:I44)&lt;=COUNTIF('Work Orders'!$H$5:$H$104,"?*"),"Work Order",IF(ROWS($I$14:I44)&lt;=COUNTIF('Work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4" s="11">
        <f>IF(I44="Work Order",IFERROR(INDEX('Work Orders'!$A$5:$A$104,MATCH(ROWS($I$14:I44),'Work Orders'!$I$5:$I$104,0)),""),IF(I44="Schedule Allocation",IFERROR(INDEX('Resource Schedule'!$J$5:$J$104,MATCH(ROWS($I$14:I44)-COUNTIF('Work Orders'!$H$5:$H$104,"?*"),'Resource Schedule'!$S$5:$S$104,0)),""),""))</f>
        <v/>
      </c>
      <c r="K44" s="11">
        <f>IF(I44="Work Order",IFERROR(INDEX('Work Orders'!$H$5:$H$104,MATCH(ROWS($I$14:I44),'Work Orders'!$I$5:$I$104,0)),""),IF(I44="Schedule Allocation",IFERROR(INDEX('Resource Schedule'!$R$5:$R$104,MATCH(ROWS($I$14:I44)-COUNTIF('Work Orders'!$H$5:$H$104,"?*"),'Resource Schedule'!$S$5:$S$104,0)),""),""))</f>
        <v/>
      </c>
      <c r="L44" s="10">
        <f>IF(I44="Work Order",IFERROR(INDEX('Work Orders'!$B$5:$B$104,MATCH(ROWS($I$14:I44),'Work Orders'!$I$5:$I$104,0)),""),IF(I44="Schedule Allocation",IFERROR(INDEX('Resource Schedule'!$H$5:$H$104,MATCH(ROWS($I$14:I44)-COUNTIF('Work Orders'!$H$5:$H$104,"?*"),'Resource Schedule'!$S$5:$S$104,0)),""),""))</f>
        <v/>
      </c>
      <c r="M44" s="12">
        <f>IF(I44="Work Order",IFERROR(INDEX('Work Orders'!$E$5:$E$104,MATCH(ROWS($I$14:I44),'Work Orders'!$I$5:$I$104,0)),""),IF(I44="Schedule Allocation",IFERROR(INDEX('Resource Schedule'!$K$5:$K$104,MATCH(ROWS($I$14:I44)-COUNTIF('Work Orders'!$H$5:$H$104,"?*"),'Resource Schedule'!$S$5:$S$104,0)),""),""))</f>
        <v/>
      </c>
    </row>
    <row r="45">
      <c r="A45" s="10">
        <f>IFERROR(INDEX('Resource Schedule'!$H$5:$H$104,MATCH(ROWS($A$14:A45),'Resource Schedule'!$T$5:$T$104,0)),"")</f>
        <v/>
      </c>
      <c r="B45" s="11">
        <f>IFERROR(INDEX('Resource Schedule'!$I$5:$I$104,MATCH(ROWS($A$14:A45),'Resource Schedule'!$T$5:$T$104,0)),"")</f>
        <v/>
      </c>
      <c r="C45" s="11">
        <f>IFERROR(INDEX('Resource Schedule'!$J$5:$J$104,MATCH(ROWS($A$14:A45),'Resource Schedule'!$T$5:$T$104,0)),"")</f>
        <v/>
      </c>
      <c r="D45" s="12">
        <f>IFERROR(INDEX('Resource Schedule'!$K$5:$K$104,MATCH(ROWS($A$14:A45),'Resource Schedule'!$T$5:$T$104,0)),"")</f>
        <v/>
      </c>
      <c r="E45" s="10">
        <f>IFERROR(INDEX('Resource Schedule'!$L$5:$L$104,MATCH(ROWS($A$14:A45),'Resource Schedule'!$T$5:$T$104,0)),"")</f>
        <v/>
      </c>
      <c r="F45" s="12">
        <f>IFERROR(INDEX('Resource Schedule'!$P$5:$P$104,MATCH(ROWS($A$14:A45),'Resource Schedule'!$T$5:$T$104,0)),"")</f>
        <v/>
      </c>
      <c r="G45" s="12">
        <f>IFERROR(INDEX('Resource Schedule'!$Q$5:$Q$104,MATCH(ROWS($A$14:A45),'Resource Schedule'!$T$5:$T$104,0)),"")</f>
        <v/>
      </c>
      <c r="I45" s="11">
        <f>IF(ROWS($I$14:I45)&lt;=COUNTIF('Work Orders'!$H$5:$H$104,"?*"),"Work Order",IF(ROWS($I$14:I45)&lt;=COUNTIF('Work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5" s="11">
        <f>IF(I45="Work Order",IFERROR(INDEX('Work Orders'!$A$5:$A$104,MATCH(ROWS($I$14:I45),'Work Orders'!$I$5:$I$104,0)),""),IF(I45="Schedule Allocation",IFERROR(INDEX('Resource Schedule'!$J$5:$J$104,MATCH(ROWS($I$14:I45)-COUNTIF('Work Orders'!$H$5:$H$104,"?*"),'Resource Schedule'!$S$5:$S$104,0)),""),""))</f>
        <v/>
      </c>
      <c r="K45" s="11">
        <f>IF(I45="Work Order",IFERROR(INDEX('Work Orders'!$H$5:$H$104,MATCH(ROWS($I$14:I45),'Work Orders'!$I$5:$I$104,0)),""),IF(I45="Schedule Allocation",IFERROR(INDEX('Resource Schedule'!$R$5:$R$104,MATCH(ROWS($I$14:I45)-COUNTIF('Work Orders'!$H$5:$H$104,"?*"),'Resource Schedule'!$S$5:$S$104,0)),""),""))</f>
        <v/>
      </c>
      <c r="L45" s="10">
        <f>IF(I45="Work Order",IFERROR(INDEX('Work Orders'!$B$5:$B$104,MATCH(ROWS($I$14:I45),'Work Orders'!$I$5:$I$104,0)),""),IF(I45="Schedule Allocation",IFERROR(INDEX('Resource Schedule'!$H$5:$H$104,MATCH(ROWS($I$14:I45)-COUNTIF('Work Orders'!$H$5:$H$104,"?*"),'Resource Schedule'!$S$5:$S$104,0)),""),""))</f>
        <v/>
      </c>
      <c r="M45" s="12">
        <f>IF(I45="Work Order",IFERROR(INDEX('Work Orders'!$E$5:$E$104,MATCH(ROWS($I$14:I45),'Work Orders'!$I$5:$I$104,0)),""),IF(I45="Schedule Allocation",IFERROR(INDEX('Resource Schedule'!$K$5:$K$104,MATCH(ROWS($I$14:I45)-COUNTIF('Work Orders'!$H$5:$H$104,"?*"),'Resource Schedule'!$S$5:$S$104,0)),""),""))</f>
        <v/>
      </c>
    </row>
    <row r="46">
      <c r="A46" s="10">
        <f>IFERROR(INDEX('Resource Schedule'!$H$5:$H$104,MATCH(ROWS($A$14:A46),'Resource Schedule'!$T$5:$T$104,0)),"")</f>
        <v/>
      </c>
      <c r="B46" s="11">
        <f>IFERROR(INDEX('Resource Schedule'!$I$5:$I$104,MATCH(ROWS($A$14:A46),'Resource Schedule'!$T$5:$T$104,0)),"")</f>
        <v/>
      </c>
      <c r="C46" s="11">
        <f>IFERROR(INDEX('Resource Schedule'!$J$5:$J$104,MATCH(ROWS($A$14:A46),'Resource Schedule'!$T$5:$T$104,0)),"")</f>
        <v/>
      </c>
      <c r="D46" s="12">
        <f>IFERROR(INDEX('Resource Schedule'!$K$5:$K$104,MATCH(ROWS($A$14:A46),'Resource Schedule'!$T$5:$T$104,0)),"")</f>
        <v/>
      </c>
      <c r="E46" s="10">
        <f>IFERROR(INDEX('Resource Schedule'!$L$5:$L$104,MATCH(ROWS($A$14:A46),'Resource Schedule'!$T$5:$T$104,0)),"")</f>
        <v/>
      </c>
      <c r="F46" s="12">
        <f>IFERROR(INDEX('Resource Schedule'!$P$5:$P$104,MATCH(ROWS($A$14:A46),'Resource Schedule'!$T$5:$T$104,0)),"")</f>
        <v/>
      </c>
      <c r="G46" s="12">
        <f>IFERROR(INDEX('Resource Schedule'!$Q$5:$Q$104,MATCH(ROWS($A$14:A46),'Resource Schedule'!$T$5:$T$104,0)),"")</f>
        <v/>
      </c>
      <c r="I46" s="11">
        <f>IF(ROWS($I$14:I46)&lt;=COUNTIF('Work Orders'!$H$5:$H$104,"?*"),"Work Order",IF(ROWS($I$14:I46)&lt;=COUNTIF('Work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6" s="11">
        <f>IF(I46="Work Order",IFERROR(INDEX('Work Orders'!$A$5:$A$104,MATCH(ROWS($I$14:I46),'Work Orders'!$I$5:$I$104,0)),""),IF(I46="Schedule Allocation",IFERROR(INDEX('Resource Schedule'!$J$5:$J$104,MATCH(ROWS($I$14:I46)-COUNTIF('Work Orders'!$H$5:$H$104,"?*"),'Resource Schedule'!$S$5:$S$104,0)),""),""))</f>
        <v/>
      </c>
      <c r="K46" s="11">
        <f>IF(I46="Work Order",IFERROR(INDEX('Work Orders'!$H$5:$H$104,MATCH(ROWS($I$14:I46),'Work Orders'!$I$5:$I$104,0)),""),IF(I46="Schedule Allocation",IFERROR(INDEX('Resource Schedule'!$R$5:$R$104,MATCH(ROWS($I$14:I46)-COUNTIF('Work Orders'!$H$5:$H$104,"?*"),'Resource Schedule'!$S$5:$S$104,0)),""),""))</f>
        <v/>
      </c>
      <c r="L46" s="10">
        <f>IF(I46="Work Order",IFERROR(INDEX('Work Orders'!$B$5:$B$104,MATCH(ROWS($I$14:I46),'Work Orders'!$I$5:$I$104,0)),""),IF(I46="Schedule Allocation",IFERROR(INDEX('Resource Schedule'!$H$5:$H$104,MATCH(ROWS($I$14:I46)-COUNTIF('Work Orders'!$H$5:$H$104,"?*"),'Resource Schedule'!$S$5:$S$104,0)),""),""))</f>
        <v/>
      </c>
      <c r="M46" s="12">
        <f>IF(I46="Work Order",IFERROR(INDEX('Work Orders'!$E$5:$E$104,MATCH(ROWS($I$14:I46),'Work Orders'!$I$5:$I$104,0)),""),IF(I46="Schedule Allocation",IFERROR(INDEX('Resource Schedule'!$K$5:$K$104,MATCH(ROWS($I$14:I46)-COUNTIF('Work Orders'!$H$5:$H$104,"?*"),'Resource Schedule'!$S$5:$S$104,0)),""),""))</f>
        <v/>
      </c>
    </row>
    <row r="47">
      <c r="A47" s="10">
        <f>IFERROR(INDEX('Resource Schedule'!$H$5:$H$104,MATCH(ROWS($A$14:A47),'Resource Schedule'!$T$5:$T$104,0)),"")</f>
        <v/>
      </c>
      <c r="B47" s="11">
        <f>IFERROR(INDEX('Resource Schedule'!$I$5:$I$104,MATCH(ROWS($A$14:A47),'Resource Schedule'!$T$5:$T$104,0)),"")</f>
        <v/>
      </c>
      <c r="C47" s="11">
        <f>IFERROR(INDEX('Resource Schedule'!$J$5:$J$104,MATCH(ROWS($A$14:A47),'Resource Schedule'!$T$5:$T$104,0)),"")</f>
        <v/>
      </c>
      <c r="D47" s="12">
        <f>IFERROR(INDEX('Resource Schedule'!$K$5:$K$104,MATCH(ROWS($A$14:A47),'Resource Schedule'!$T$5:$T$104,0)),"")</f>
        <v/>
      </c>
      <c r="E47" s="10">
        <f>IFERROR(INDEX('Resource Schedule'!$L$5:$L$104,MATCH(ROWS($A$14:A47),'Resource Schedule'!$T$5:$T$104,0)),"")</f>
        <v/>
      </c>
      <c r="F47" s="12">
        <f>IFERROR(INDEX('Resource Schedule'!$P$5:$P$104,MATCH(ROWS($A$14:A47),'Resource Schedule'!$T$5:$T$104,0)),"")</f>
        <v/>
      </c>
      <c r="G47" s="12">
        <f>IFERROR(INDEX('Resource Schedule'!$Q$5:$Q$104,MATCH(ROWS($A$14:A47),'Resource Schedule'!$T$5:$T$104,0)),"")</f>
        <v/>
      </c>
      <c r="I47" s="11">
        <f>IF(ROWS($I$14:I47)&lt;=COUNTIF('Work Orders'!$H$5:$H$104,"?*"),"Work Order",IF(ROWS($I$14:I47)&lt;=COUNTIF('Work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7" s="11">
        <f>IF(I47="Work Order",IFERROR(INDEX('Work Orders'!$A$5:$A$104,MATCH(ROWS($I$14:I47),'Work Orders'!$I$5:$I$104,0)),""),IF(I47="Schedule Allocation",IFERROR(INDEX('Resource Schedule'!$J$5:$J$104,MATCH(ROWS($I$14:I47)-COUNTIF('Work Orders'!$H$5:$H$104,"?*"),'Resource Schedule'!$S$5:$S$104,0)),""),""))</f>
        <v/>
      </c>
      <c r="K47" s="11">
        <f>IF(I47="Work Order",IFERROR(INDEX('Work Orders'!$H$5:$H$104,MATCH(ROWS($I$14:I47),'Work Orders'!$I$5:$I$104,0)),""),IF(I47="Schedule Allocation",IFERROR(INDEX('Resource Schedule'!$R$5:$R$104,MATCH(ROWS($I$14:I47)-COUNTIF('Work Orders'!$H$5:$H$104,"?*"),'Resource Schedule'!$S$5:$S$104,0)),""),""))</f>
        <v/>
      </c>
      <c r="L47" s="10">
        <f>IF(I47="Work Order",IFERROR(INDEX('Work Orders'!$B$5:$B$104,MATCH(ROWS($I$14:I47),'Work Orders'!$I$5:$I$104,0)),""),IF(I47="Schedule Allocation",IFERROR(INDEX('Resource Schedule'!$H$5:$H$104,MATCH(ROWS($I$14:I47)-COUNTIF('Work Orders'!$H$5:$H$104,"?*"),'Resource Schedule'!$S$5:$S$104,0)),""),""))</f>
        <v/>
      </c>
      <c r="M47" s="12">
        <f>IF(I47="Work Order",IFERROR(INDEX('Work Orders'!$E$5:$E$104,MATCH(ROWS($I$14:I47),'Work Orders'!$I$5:$I$104,0)),""),IF(I47="Schedule Allocation",IFERROR(INDEX('Resource Schedule'!$K$5:$K$104,MATCH(ROWS($I$14:I47)-COUNTIF('Work Orders'!$H$5:$H$104,"?*"),'Resource Schedule'!$S$5:$S$104,0)),""),""))</f>
        <v/>
      </c>
    </row>
    <row r="48">
      <c r="A48" s="10">
        <f>IFERROR(INDEX('Resource Schedule'!$H$5:$H$104,MATCH(ROWS($A$14:A48),'Resource Schedule'!$T$5:$T$104,0)),"")</f>
        <v/>
      </c>
      <c r="B48" s="11">
        <f>IFERROR(INDEX('Resource Schedule'!$I$5:$I$104,MATCH(ROWS($A$14:A48),'Resource Schedule'!$T$5:$T$104,0)),"")</f>
        <v/>
      </c>
      <c r="C48" s="11">
        <f>IFERROR(INDEX('Resource Schedule'!$J$5:$J$104,MATCH(ROWS($A$14:A48),'Resource Schedule'!$T$5:$T$104,0)),"")</f>
        <v/>
      </c>
      <c r="D48" s="12">
        <f>IFERROR(INDEX('Resource Schedule'!$K$5:$K$104,MATCH(ROWS($A$14:A48),'Resource Schedule'!$T$5:$T$104,0)),"")</f>
        <v/>
      </c>
      <c r="E48" s="10">
        <f>IFERROR(INDEX('Resource Schedule'!$L$5:$L$104,MATCH(ROWS($A$14:A48),'Resource Schedule'!$T$5:$T$104,0)),"")</f>
        <v/>
      </c>
      <c r="F48" s="12">
        <f>IFERROR(INDEX('Resource Schedule'!$P$5:$P$104,MATCH(ROWS($A$14:A48),'Resource Schedule'!$T$5:$T$104,0)),"")</f>
        <v/>
      </c>
      <c r="G48" s="12">
        <f>IFERROR(INDEX('Resource Schedule'!$Q$5:$Q$104,MATCH(ROWS($A$14:A48),'Resource Schedule'!$T$5:$T$104,0)),"")</f>
        <v/>
      </c>
      <c r="I48" s="11">
        <f>IF(ROWS($I$14:I48)&lt;=COUNTIF('Work Orders'!$H$5:$H$104,"?*"),"Work Order",IF(ROWS($I$14:I48)&lt;=COUNTIF('Work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8" s="11">
        <f>IF(I48="Work Order",IFERROR(INDEX('Work Orders'!$A$5:$A$104,MATCH(ROWS($I$14:I48),'Work Orders'!$I$5:$I$104,0)),""),IF(I48="Schedule Allocation",IFERROR(INDEX('Resource Schedule'!$J$5:$J$104,MATCH(ROWS($I$14:I48)-COUNTIF('Work Orders'!$H$5:$H$104,"?*"),'Resource Schedule'!$S$5:$S$104,0)),""),""))</f>
        <v/>
      </c>
      <c r="K48" s="11">
        <f>IF(I48="Work Order",IFERROR(INDEX('Work Orders'!$H$5:$H$104,MATCH(ROWS($I$14:I48),'Work Orders'!$I$5:$I$104,0)),""),IF(I48="Schedule Allocation",IFERROR(INDEX('Resource Schedule'!$R$5:$R$104,MATCH(ROWS($I$14:I48)-COUNTIF('Work Orders'!$H$5:$H$104,"?*"),'Resource Schedule'!$S$5:$S$104,0)),""),""))</f>
        <v/>
      </c>
      <c r="L48" s="10">
        <f>IF(I48="Work Order",IFERROR(INDEX('Work Orders'!$B$5:$B$104,MATCH(ROWS($I$14:I48),'Work Orders'!$I$5:$I$104,0)),""),IF(I48="Schedule Allocation",IFERROR(INDEX('Resource Schedule'!$H$5:$H$104,MATCH(ROWS($I$14:I48)-COUNTIF('Work Orders'!$H$5:$H$104,"?*"),'Resource Schedule'!$S$5:$S$104,0)),""),""))</f>
        <v/>
      </c>
      <c r="M48" s="12">
        <f>IF(I48="Work Order",IFERROR(INDEX('Work Orders'!$E$5:$E$104,MATCH(ROWS($I$14:I48),'Work Orders'!$I$5:$I$104,0)),""),IF(I48="Schedule Allocation",IFERROR(INDEX('Resource Schedule'!$K$5:$K$104,MATCH(ROWS($I$14:I48)-COUNTIF('Work Orders'!$H$5:$H$104,"?*"),'Resource Schedule'!$S$5:$S$104,0)),""),""))</f>
        <v/>
      </c>
    </row>
    <row r="49">
      <c r="A49" s="10">
        <f>IFERROR(INDEX('Resource Schedule'!$H$5:$H$104,MATCH(ROWS($A$14:A49),'Resource Schedule'!$T$5:$T$104,0)),"")</f>
        <v/>
      </c>
      <c r="B49" s="11">
        <f>IFERROR(INDEX('Resource Schedule'!$I$5:$I$104,MATCH(ROWS($A$14:A49),'Resource Schedule'!$T$5:$T$104,0)),"")</f>
        <v/>
      </c>
      <c r="C49" s="11">
        <f>IFERROR(INDEX('Resource Schedule'!$J$5:$J$104,MATCH(ROWS($A$14:A49),'Resource Schedule'!$T$5:$T$104,0)),"")</f>
        <v/>
      </c>
      <c r="D49" s="12">
        <f>IFERROR(INDEX('Resource Schedule'!$K$5:$K$104,MATCH(ROWS($A$14:A49),'Resource Schedule'!$T$5:$T$104,0)),"")</f>
        <v/>
      </c>
      <c r="E49" s="10">
        <f>IFERROR(INDEX('Resource Schedule'!$L$5:$L$104,MATCH(ROWS($A$14:A49),'Resource Schedule'!$T$5:$T$104,0)),"")</f>
        <v/>
      </c>
      <c r="F49" s="12">
        <f>IFERROR(INDEX('Resource Schedule'!$P$5:$P$104,MATCH(ROWS($A$14:A49),'Resource Schedule'!$T$5:$T$104,0)),"")</f>
        <v/>
      </c>
      <c r="G49" s="12">
        <f>IFERROR(INDEX('Resource Schedule'!$Q$5:$Q$104,MATCH(ROWS($A$14:A49),'Resource Schedule'!$T$5:$T$104,0)),"")</f>
        <v/>
      </c>
      <c r="I49" s="11">
        <f>IF(ROWS($I$14:I49)&lt;=COUNTIF('Work Orders'!$H$5:$H$104,"?*"),"Work Order",IF(ROWS($I$14:I49)&lt;=COUNTIF('Work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49" s="11">
        <f>IF(I49="Work Order",IFERROR(INDEX('Work Orders'!$A$5:$A$104,MATCH(ROWS($I$14:I49),'Work Orders'!$I$5:$I$104,0)),""),IF(I49="Schedule Allocation",IFERROR(INDEX('Resource Schedule'!$J$5:$J$104,MATCH(ROWS($I$14:I49)-COUNTIF('Work Orders'!$H$5:$H$104,"?*"),'Resource Schedule'!$S$5:$S$104,0)),""),""))</f>
        <v/>
      </c>
      <c r="K49" s="11">
        <f>IF(I49="Work Order",IFERROR(INDEX('Work Orders'!$H$5:$H$104,MATCH(ROWS($I$14:I49),'Work Orders'!$I$5:$I$104,0)),""),IF(I49="Schedule Allocation",IFERROR(INDEX('Resource Schedule'!$R$5:$R$104,MATCH(ROWS($I$14:I49)-COUNTIF('Work Orders'!$H$5:$H$104,"?*"),'Resource Schedule'!$S$5:$S$104,0)),""),""))</f>
        <v/>
      </c>
      <c r="L49" s="10">
        <f>IF(I49="Work Order",IFERROR(INDEX('Work Orders'!$B$5:$B$104,MATCH(ROWS($I$14:I49),'Work Orders'!$I$5:$I$104,0)),""),IF(I49="Schedule Allocation",IFERROR(INDEX('Resource Schedule'!$H$5:$H$104,MATCH(ROWS($I$14:I49)-COUNTIF('Work Orders'!$H$5:$H$104,"?*"),'Resource Schedule'!$S$5:$S$104,0)),""),""))</f>
        <v/>
      </c>
      <c r="M49" s="12">
        <f>IF(I49="Work Order",IFERROR(INDEX('Work Orders'!$E$5:$E$104,MATCH(ROWS($I$14:I49),'Work Orders'!$I$5:$I$104,0)),""),IF(I49="Schedule Allocation",IFERROR(INDEX('Resource Schedule'!$K$5:$K$104,MATCH(ROWS($I$14:I49)-COUNTIF('Work Orders'!$H$5:$H$104,"?*"),'Resource Schedule'!$S$5:$S$104,0)),""),""))</f>
        <v/>
      </c>
    </row>
    <row r="50">
      <c r="A50" s="10">
        <f>IFERROR(INDEX('Resource Schedule'!$H$5:$H$104,MATCH(ROWS($A$14:A50),'Resource Schedule'!$T$5:$T$104,0)),"")</f>
        <v/>
      </c>
      <c r="B50" s="11">
        <f>IFERROR(INDEX('Resource Schedule'!$I$5:$I$104,MATCH(ROWS($A$14:A50),'Resource Schedule'!$T$5:$T$104,0)),"")</f>
        <v/>
      </c>
      <c r="C50" s="11">
        <f>IFERROR(INDEX('Resource Schedule'!$J$5:$J$104,MATCH(ROWS($A$14:A50),'Resource Schedule'!$T$5:$T$104,0)),"")</f>
        <v/>
      </c>
      <c r="D50" s="12">
        <f>IFERROR(INDEX('Resource Schedule'!$K$5:$K$104,MATCH(ROWS($A$14:A50),'Resource Schedule'!$T$5:$T$104,0)),"")</f>
        <v/>
      </c>
      <c r="E50" s="10">
        <f>IFERROR(INDEX('Resource Schedule'!$L$5:$L$104,MATCH(ROWS($A$14:A50),'Resource Schedule'!$T$5:$T$104,0)),"")</f>
        <v/>
      </c>
      <c r="F50" s="12">
        <f>IFERROR(INDEX('Resource Schedule'!$P$5:$P$104,MATCH(ROWS($A$14:A50),'Resource Schedule'!$T$5:$T$104,0)),"")</f>
        <v/>
      </c>
      <c r="G50" s="12">
        <f>IFERROR(INDEX('Resource Schedule'!$Q$5:$Q$104,MATCH(ROWS($A$14:A50),'Resource Schedule'!$T$5:$T$104,0)),"")</f>
        <v/>
      </c>
      <c r="I50" s="11">
        <f>IF(ROWS($I$14:I50)&lt;=COUNTIF('Work Orders'!$H$5:$H$104,"?*"),"Work Order",IF(ROWS($I$14:I50)&lt;=COUNTIF('Work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0" s="11">
        <f>IF(I50="Work Order",IFERROR(INDEX('Work Orders'!$A$5:$A$104,MATCH(ROWS($I$14:I50),'Work Orders'!$I$5:$I$104,0)),""),IF(I50="Schedule Allocation",IFERROR(INDEX('Resource Schedule'!$J$5:$J$104,MATCH(ROWS($I$14:I50)-COUNTIF('Work Orders'!$H$5:$H$104,"?*"),'Resource Schedule'!$S$5:$S$104,0)),""),""))</f>
        <v/>
      </c>
      <c r="K50" s="11">
        <f>IF(I50="Work Order",IFERROR(INDEX('Work Orders'!$H$5:$H$104,MATCH(ROWS($I$14:I50),'Work Orders'!$I$5:$I$104,0)),""),IF(I50="Schedule Allocation",IFERROR(INDEX('Resource Schedule'!$R$5:$R$104,MATCH(ROWS($I$14:I50)-COUNTIF('Work Orders'!$H$5:$H$104,"?*"),'Resource Schedule'!$S$5:$S$104,0)),""),""))</f>
        <v/>
      </c>
      <c r="L50" s="10">
        <f>IF(I50="Work Order",IFERROR(INDEX('Work Orders'!$B$5:$B$104,MATCH(ROWS($I$14:I50),'Work Orders'!$I$5:$I$104,0)),""),IF(I50="Schedule Allocation",IFERROR(INDEX('Resource Schedule'!$H$5:$H$104,MATCH(ROWS($I$14:I50)-COUNTIF('Work Orders'!$H$5:$H$104,"?*"),'Resource Schedule'!$S$5:$S$104,0)),""),""))</f>
        <v/>
      </c>
      <c r="M50" s="12">
        <f>IF(I50="Work Order",IFERROR(INDEX('Work Orders'!$E$5:$E$104,MATCH(ROWS($I$14:I50),'Work Orders'!$I$5:$I$104,0)),""),IF(I50="Schedule Allocation",IFERROR(INDEX('Resource Schedule'!$K$5:$K$104,MATCH(ROWS($I$14:I50)-COUNTIF('Work Orders'!$H$5:$H$104,"?*"),'Resource Schedule'!$S$5:$S$104,0)),""),""))</f>
        <v/>
      </c>
    </row>
    <row r="51">
      <c r="A51" s="10">
        <f>IFERROR(INDEX('Resource Schedule'!$H$5:$H$104,MATCH(ROWS($A$14:A51),'Resource Schedule'!$T$5:$T$104,0)),"")</f>
        <v/>
      </c>
      <c r="B51" s="11">
        <f>IFERROR(INDEX('Resource Schedule'!$I$5:$I$104,MATCH(ROWS($A$14:A51),'Resource Schedule'!$T$5:$T$104,0)),"")</f>
        <v/>
      </c>
      <c r="C51" s="11">
        <f>IFERROR(INDEX('Resource Schedule'!$J$5:$J$104,MATCH(ROWS($A$14:A51),'Resource Schedule'!$T$5:$T$104,0)),"")</f>
        <v/>
      </c>
      <c r="D51" s="12">
        <f>IFERROR(INDEX('Resource Schedule'!$K$5:$K$104,MATCH(ROWS($A$14:A51),'Resource Schedule'!$T$5:$T$104,0)),"")</f>
        <v/>
      </c>
      <c r="E51" s="10">
        <f>IFERROR(INDEX('Resource Schedule'!$L$5:$L$104,MATCH(ROWS($A$14:A51),'Resource Schedule'!$T$5:$T$104,0)),"")</f>
        <v/>
      </c>
      <c r="F51" s="12">
        <f>IFERROR(INDEX('Resource Schedule'!$P$5:$P$104,MATCH(ROWS($A$14:A51),'Resource Schedule'!$T$5:$T$104,0)),"")</f>
        <v/>
      </c>
      <c r="G51" s="12">
        <f>IFERROR(INDEX('Resource Schedule'!$Q$5:$Q$104,MATCH(ROWS($A$14:A51),'Resource Schedule'!$T$5:$T$104,0)),"")</f>
        <v/>
      </c>
      <c r="I51" s="11">
        <f>IF(ROWS($I$14:I51)&lt;=COUNTIF('Work Orders'!$H$5:$H$104,"?*"),"Work Order",IF(ROWS($I$14:I51)&lt;=COUNTIF('Work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1" s="11">
        <f>IF(I51="Work Order",IFERROR(INDEX('Work Orders'!$A$5:$A$104,MATCH(ROWS($I$14:I51),'Work Orders'!$I$5:$I$104,0)),""),IF(I51="Schedule Allocation",IFERROR(INDEX('Resource Schedule'!$J$5:$J$104,MATCH(ROWS($I$14:I51)-COUNTIF('Work Orders'!$H$5:$H$104,"?*"),'Resource Schedule'!$S$5:$S$104,0)),""),""))</f>
        <v/>
      </c>
      <c r="K51" s="11">
        <f>IF(I51="Work Order",IFERROR(INDEX('Work Orders'!$H$5:$H$104,MATCH(ROWS($I$14:I51),'Work Orders'!$I$5:$I$104,0)),""),IF(I51="Schedule Allocation",IFERROR(INDEX('Resource Schedule'!$R$5:$R$104,MATCH(ROWS($I$14:I51)-COUNTIF('Work Orders'!$H$5:$H$104,"?*"),'Resource Schedule'!$S$5:$S$104,0)),""),""))</f>
        <v/>
      </c>
      <c r="L51" s="10">
        <f>IF(I51="Work Order",IFERROR(INDEX('Work Orders'!$B$5:$B$104,MATCH(ROWS($I$14:I51),'Work Orders'!$I$5:$I$104,0)),""),IF(I51="Schedule Allocation",IFERROR(INDEX('Resource Schedule'!$H$5:$H$104,MATCH(ROWS($I$14:I51)-COUNTIF('Work Orders'!$H$5:$H$104,"?*"),'Resource Schedule'!$S$5:$S$104,0)),""),""))</f>
        <v/>
      </c>
      <c r="M51" s="12">
        <f>IF(I51="Work Order",IFERROR(INDEX('Work Orders'!$E$5:$E$104,MATCH(ROWS($I$14:I51),'Work Orders'!$I$5:$I$104,0)),""),IF(I51="Schedule Allocation",IFERROR(INDEX('Resource Schedule'!$K$5:$K$104,MATCH(ROWS($I$14:I51)-COUNTIF('Work Orders'!$H$5:$H$104,"?*"),'Resource Schedule'!$S$5:$S$104,0)),""),""))</f>
        <v/>
      </c>
    </row>
    <row r="52">
      <c r="A52" s="10">
        <f>IFERROR(INDEX('Resource Schedule'!$H$5:$H$104,MATCH(ROWS($A$14:A52),'Resource Schedule'!$T$5:$T$104,0)),"")</f>
        <v/>
      </c>
      <c r="B52" s="11">
        <f>IFERROR(INDEX('Resource Schedule'!$I$5:$I$104,MATCH(ROWS($A$14:A52),'Resource Schedule'!$T$5:$T$104,0)),"")</f>
        <v/>
      </c>
      <c r="C52" s="11">
        <f>IFERROR(INDEX('Resource Schedule'!$J$5:$J$104,MATCH(ROWS($A$14:A52),'Resource Schedule'!$T$5:$T$104,0)),"")</f>
        <v/>
      </c>
      <c r="D52" s="12">
        <f>IFERROR(INDEX('Resource Schedule'!$K$5:$K$104,MATCH(ROWS($A$14:A52),'Resource Schedule'!$T$5:$T$104,0)),"")</f>
        <v/>
      </c>
      <c r="E52" s="10">
        <f>IFERROR(INDEX('Resource Schedule'!$L$5:$L$104,MATCH(ROWS($A$14:A52),'Resource Schedule'!$T$5:$T$104,0)),"")</f>
        <v/>
      </c>
      <c r="F52" s="12">
        <f>IFERROR(INDEX('Resource Schedule'!$P$5:$P$104,MATCH(ROWS($A$14:A52),'Resource Schedule'!$T$5:$T$104,0)),"")</f>
        <v/>
      </c>
      <c r="G52" s="12">
        <f>IFERROR(INDEX('Resource Schedule'!$Q$5:$Q$104,MATCH(ROWS($A$14:A52),'Resource Schedule'!$T$5:$T$104,0)),"")</f>
        <v/>
      </c>
      <c r="I52" s="11">
        <f>IF(ROWS($I$14:I52)&lt;=COUNTIF('Work Orders'!$H$5:$H$104,"?*"),"Work Order",IF(ROWS($I$14:I52)&lt;=COUNTIF('Work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2" s="11">
        <f>IF(I52="Work Order",IFERROR(INDEX('Work Orders'!$A$5:$A$104,MATCH(ROWS($I$14:I52),'Work Orders'!$I$5:$I$104,0)),""),IF(I52="Schedule Allocation",IFERROR(INDEX('Resource Schedule'!$J$5:$J$104,MATCH(ROWS($I$14:I52)-COUNTIF('Work Orders'!$H$5:$H$104,"?*"),'Resource Schedule'!$S$5:$S$104,0)),""),""))</f>
        <v/>
      </c>
      <c r="K52" s="11">
        <f>IF(I52="Work Order",IFERROR(INDEX('Work Orders'!$H$5:$H$104,MATCH(ROWS($I$14:I52),'Work Orders'!$I$5:$I$104,0)),""),IF(I52="Schedule Allocation",IFERROR(INDEX('Resource Schedule'!$R$5:$R$104,MATCH(ROWS($I$14:I52)-COUNTIF('Work Orders'!$H$5:$H$104,"?*"),'Resource Schedule'!$S$5:$S$104,0)),""),""))</f>
        <v/>
      </c>
      <c r="L52" s="10">
        <f>IF(I52="Work Order",IFERROR(INDEX('Work Orders'!$B$5:$B$104,MATCH(ROWS($I$14:I52),'Work Orders'!$I$5:$I$104,0)),""),IF(I52="Schedule Allocation",IFERROR(INDEX('Resource Schedule'!$H$5:$H$104,MATCH(ROWS($I$14:I52)-COUNTIF('Work Orders'!$H$5:$H$104,"?*"),'Resource Schedule'!$S$5:$S$104,0)),""),""))</f>
        <v/>
      </c>
      <c r="M52" s="12">
        <f>IF(I52="Work Order",IFERROR(INDEX('Work Orders'!$E$5:$E$104,MATCH(ROWS($I$14:I52),'Work Orders'!$I$5:$I$104,0)),""),IF(I52="Schedule Allocation",IFERROR(INDEX('Resource Schedule'!$K$5:$K$104,MATCH(ROWS($I$14:I52)-COUNTIF('Work Orders'!$H$5:$H$104,"?*"),'Resource Schedule'!$S$5:$S$104,0)),""),""))</f>
        <v/>
      </c>
    </row>
    <row r="53">
      <c r="A53" s="10">
        <f>IFERROR(INDEX('Resource Schedule'!$H$5:$H$104,MATCH(ROWS($A$14:A53),'Resource Schedule'!$T$5:$T$104,0)),"")</f>
        <v/>
      </c>
      <c r="B53" s="11">
        <f>IFERROR(INDEX('Resource Schedule'!$I$5:$I$104,MATCH(ROWS($A$14:A53),'Resource Schedule'!$T$5:$T$104,0)),"")</f>
        <v/>
      </c>
      <c r="C53" s="11">
        <f>IFERROR(INDEX('Resource Schedule'!$J$5:$J$104,MATCH(ROWS($A$14:A53),'Resource Schedule'!$T$5:$T$104,0)),"")</f>
        <v/>
      </c>
      <c r="D53" s="12">
        <f>IFERROR(INDEX('Resource Schedule'!$K$5:$K$104,MATCH(ROWS($A$14:A53),'Resource Schedule'!$T$5:$T$104,0)),"")</f>
        <v/>
      </c>
      <c r="E53" s="10">
        <f>IFERROR(INDEX('Resource Schedule'!$L$5:$L$104,MATCH(ROWS($A$14:A53),'Resource Schedule'!$T$5:$T$104,0)),"")</f>
        <v/>
      </c>
      <c r="F53" s="12">
        <f>IFERROR(INDEX('Resource Schedule'!$P$5:$P$104,MATCH(ROWS($A$14:A53),'Resource Schedule'!$T$5:$T$104,0)),"")</f>
        <v/>
      </c>
      <c r="G53" s="12">
        <f>IFERROR(INDEX('Resource Schedule'!$Q$5:$Q$104,MATCH(ROWS($A$14:A53),'Resource Schedule'!$T$5:$T$104,0)),"")</f>
        <v/>
      </c>
      <c r="I53" s="11">
        <f>IF(ROWS($I$14:I53)&lt;=COUNTIF('Work Orders'!$H$5:$H$104,"?*"),"Work Order",IF(ROWS($I$14:I53)&lt;=COUNTIF('Work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3" s="11">
        <f>IF(I53="Work Order",IFERROR(INDEX('Work Orders'!$A$5:$A$104,MATCH(ROWS($I$14:I53),'Work Orders'!$I$5:$I$104,0)),""),IF(I53="Schedule Allocation",IFERROR(INDEX('Resource Schedule'!$J$5:$J$104,MATCH(ROWS($I$14:I53)-COUNTIF('Work Orders'!$H$5:$H$104,"?*"),'Resource Schedule'!$S$5:$S$104,0)),""),""))</f>
        <v/>
      </c>
      <c r="K53" s="11">
        <f>IF(I53="Work Order",IFERROR(INDEX('Work Orders'!$H$5:$H$104,MATCH(ROWS($I$14:I53),'Work Orders'!$I$5:$I$104,0)),""),IF(I53="Schedule Allocation",IFERROR(INDEX('Resource Schedule'!$R$5:$R$104,MATCH(ROWS($I$14:I53)-COUNTIF('Work Orders'!$H$5:$H$104,"?*"),'Resource Schedule'!$S$5:$S$104,0)),""),""))</f>
        <v/>
      </c>
      <c r="L53" s="10">
        <f>IF(I53="Work Order",IFERROR(INDEX('Work Orders'!$B$5:$B$104,MATCH(ROWS($I$14:I53),'Work Orders'!$I$5:$I$104,0)),""),IF(I53="Schedule Allocation",IFERROR(INDEX('Resource Schedule'!$H$5:$H$104,MATCH(ROWS($I$14:I53)-COUNTIF('Work Orders'!$H$5:$H$104,"?*"),'Resource Schedule'!$S$5:$S$104,0)),""),""))</f>
        <v/>
      </c>
      <c r="M53" s="12">
        <f>IF(I53="Work Order",IFERROR(INDEX('Work Orders'!$E$5:$E$104,MATCH(ROWS($I$14:I53),'Work Orders'!$I$5:$I$104,0)),""),IF(I53="Schedule Allocation",IFERROR(INDEX('Resource Schedule'!$K$5:$K$104,MATCH(ROWS($I$14:I53)-COUNTIF('Work Orders'!$H$5:$H$104,"?*"),'Resource Schedule'!$S$5:$S$104,0)),""),""))</f>
        <v/>
      </c>
    </row>
    <row r="54">
      <c r="A54" s="10">
        <f>IFERROR(INDEX('Resource Schedule'!$H$5:$H$104,MATCH(ROWS($A$14:A54),'Resource Schedule'!$T$5:$T$104,0)),"")</f>
        <v/>
      </c>
      <c r="B54" s="11">
        <f>IFERROR(INDEX('Resource Schedule'!$I$5:$I$104,MATCH(ROWS($A$14:A54),'Resource Schedule'!$T$5:$T$104,0)),"")</f>
        <v/>
      </c>
      <c r="C54" s="11">
        <f>IFERROR(INDEX('Resource Schedule'!$J$5:$J$104,MATCH(ROWS($A$14:A54),'Resource Schedule'!$T$5:$T$104,0)),"")</f>
        <v/>
      </c>
      <c r="D54" s="12">
        <f>IFERROR(INDEX('Resource Schedule'!$K$5:$K$104,MATCH(ROWS($A$14:A54),'Resource Schedule'!$T$5:$T$104,0)),"")</f>
        <v/>
      </c>
      <c r="E54" s="10">
        <f>IFERROR(INDEX('Resource Schedule'!$L$5:$L$104,MATCH(ROWS($A$14:A54),'Resource Schedule'!$T$5:$T$104,0)),"")</f>
        <v/>
      </c>
      <c r="F54" s="12">
        <f>IFERROR(INDEX('Resource Schedule'!$P$5:$P$104,MATCH(ROWS($A$14:A54),'Resource Schedule'!$T$5:$T$104,0)),"")</f>
        <v/>
      </c>
      <c r="G54" s="12">
        <f>IFERROR(INDEX('Resource Schedule'!$Q$5:$Q$104,MATCH(ROWS($A$14:A54),'Resource Schedule'!$T$5:$T$104,0)),"")</f>
        <v/>
      </c>
      <c r="I54" s="11">
        <f>IF(ROWS($I$14:I54)&lt;=COUNTIF('Work Orders'!$H$5:$H$104,"?*"),"Work Order",IF(ROWS($I$14:I54)&lt;=COUNTIF('Work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4" s="11">
        <f>IF(I54="Work Order",IFERROR(INDEX('Work Orders'!$A$5:$A$104,MATCH(ROWS($I$14:I54),'Work Orders'!$I$5:$I$104,0)),""),IF(I54="Schedule Allocation",IFERROR(INDEX('Resource Schedule'!$J$5:$J$104,MATCH(ROWS($I$14:I54)-COUNTIF('Work Orders'!$H$5:$H$104,"?*"),'Resource Schedule'!$S$5:$S$104,0)),""),""))</f>
        <v/>
      </c>
      <c r="K54" s="11">
        <f>IF(I54="Work Order",IFERROR(INDEX('Work Orders'!$H$5:$H$104,MATCH(ROWS($I$14:I54),'Work Orders'!$I$5:$I$104,0)),""),IF(I54="Schedule Allocation",IFERROR(INDEX('Resource Schedule'!$R$5:$R$104,MATCH(ROWS($I$14:I54)-COUNTIF('Work Orders'!$H$5:$H$104,"?*"),'Resource Schedule'!$S$5:$S$104,0)),""),""))</f>
        <v/>
      </c>
      <c r="L54" s="10">
        <f>IF(I54="Work Order",IFERROR(INDEX('Work Orders'!$B$5:$B$104,MATCH(ROWS($I$14:I54),'Work Orders'!$I$5:$I$104,0)),""),IF(I54="Schedule Allocation",IFERROR(INDEX('Resource Schedule'!$H$5:$H$104,MATCH(ROWS($I$14:I54)-COUNTIF('Work Orders'!$H$5:$H$104,"?*"),'Resource Schedule'!$S$5:$S$104,0)),""),""))</f>
        <v/>
      </c>
      <c r="M54" s="12">
        <f>IF(I54="Work Order",IFERROR(INDEX('Work Orders'!$E$5:$E$104,MATCH(ROWS($I$14:I54),'Work Orders'!$I$5:$I$104,0)),""),IF(I54="Schedule Allocation",IFERROR(INDEX('Resource Schedule'!$K$5:$K$104,MATCH(ROWS($I$14:I54)-COUNTIF('Work Orders'!$H$5:$H$104,"?*"),'Resource Schedule'!$S$5:$S$104,0)),""),""))</f>
        <v/>
      </c>
    </row>
    <row r="55">
      <c r="A55" s="10">
        <f>IFERROR(INDEX('Resource Schedule'!$H$5:$H$104,MATCH(ROWS($A$14:A55),'Resource Schedule'!$T$5:$T$104,0)),"")</f>
        <v/>
      </c>
      <c r="B55" s="11">
        <f>IFERROR(INDEX('Resource Schedule'!$I$5:$I$104,MATCH(ROWS($A$14:A55),'Resource Schedule'!$T$5:$T$104,0)),"")</f>
        <v/>
      </c>
      <c r="C55" s="11">
        <f>IFERROR(INDEX('Resource Schedule'!$J$5:$J$104,MATCH(ROWS($A$14:A55),'Resource Schedule'!$T$5:$T$104,0)),"")</f>
        <v/>
      </c>
      <c r="D55" s="12">
        <f>IFERROR(INDEX('Resource Schedule'!$K$5:$K$104,MATCH(ROWS($A$14:A55),'Resource Schedule'!$T$5:$T$104,0)),"")</f>
        <v/>
      </c>
      <c r="E55" s="10">
        <f>IFERROR(INDEX('Resource Schedule'!$L$5:$L$104,MATCH(ROWS($A$14:A55),'Resource Schedule'!$T$5:$T$104,0)),"")</f>
        <v/>
      </c>
      <c r="F55" s="12">
        <f>IFERROR(INDEX('Resource Schedule'!$P$5:$P$104,MATCH(ROWS($A$14:A55),'Resource Schedule'!$T$5:$T$104,0)),"")</f>
        <v/>
      </c>
      <c r="G55" s="12">
        <f>IFERROR(INDEX('Resource Schedule'!$Q$5:$Q$104,MATCH(ROWS($A$14:A55),'Resource Schedule'!$T$5:$T$104,0)),"")</f>
        <v/>
      </c>
      <c r="I55" s="11">
        <f>IF(ROWS($I$14:I55)&lt;=COUNTIF('Work Orders'!$H$5:$H$104,"?*"),"Work Order",IF(ROWS($I$14:I55)&lt;=COUNTIF('Work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5" s="11">
        <f>IF(I55="Work Order",IFERROR(INDEX('Work Orders'!$A$5:$A$104,MATCH(ROWS($I$14:I55),'Work Orders'!$I$5:$I$104,0)),""),IF(I55="Schedule Allocation",IFERROR(INDEX('Resource Schedule'!$J$5:$J$104,MATCH(ROWS($I$14:I55)-COUNTIF('Work Orders'!$H$5:$H$104,"?*"),'Resource Schedule'!$S$5:$S$104,0)),""),""))</f>
        <v/>
      </c>
      <c r="K55" s="11">
        <f>IF(I55="Work Order",IFERROR(INDEX('Work Orders'!$H$5:$H$104,MATCH(ROWS($I$14:I55),'Work Orders'!$I$5:$I$104,0)),""),IF(I55="Schedule Allocation",IFERROR(INDEX('Resource Schedule'!$R$5:$R$104,MATCH(ROWS($I$14:I55)-COUNTIF('Work Orders'!$H$5:$H$104,"?*"),'Resource Schedule'!$S$5:$S$104,0)),""),""))</f>
        <v/>
      </c>
      <c r="L55" s="10">
        <f>IF(I55="Work Order",IFERROR(INDEX('Work Orders'!$B$5:$B$104,MATCH(ROWS($I$14:I55),'Work Orders'!$I$5:$I$104,0)),""),IF(I55="Schedule Allocation",IFERROR(INDEX('Resource Schedule'!$H$5:$H$104,MATCH(ROWS($I$14:I55)-COUNTIF('Work Orders'!$H$5:$H$104,"?*"),'Resource Schedule'!$S$5:$S$104,0)),""),""))</f>
        <v/>
      </c>
      <c r="M55" s="12">
        <f>IF(I55="Work Order",IFERROR(INDEX('Work Orders'!$E$5:$E$104,MATCH(ROWS($I$14:I55),'Work Orders'!$I$5:$I$104,0)),""),IF(I55="Schedule Allocation",IFERROR(INDEX('Resource Schedule'!$K$5:$K$104,MATCH(ROWS($I$14:I55)-COUNTIF('Work Orders'!$H$5:$H$104,"?*"),'Resource Schedule'!$S$5:$S$104,0)),""),""))</f>
        <v/>
      </c>
    </row>
    <row r="56">
      <c r="A56" s="10">
        <f>IFERROR(INDEX('Resource Schedule'!$H$5:$H$104,MATCH(ROWS($A$14:A56),'Resource Schedule'!$T$5:$T$104,0)),"")</f>
        <v/>
      </c>
      <c r="B56" s="11">
        <f>IFERROR(INDEX('Resource Schedule'!$I$5:$I$104,MATCH(ROWS($A$14:A56),'Resource Schedule'!$T$5:$T$104,0)),"")</f>
        <v/>
      </c>
      <c r="C56" s="11">
        <f>IFERROR(INDEX('Resource Schedule'!$J$5:$J$104,MATCH(ROWS($A$14:A56),'Resource Schedule'!$T$5:$T$104,0)),"")</f>
        <v/>
      </c>
      <c r="D56" s="12">
        <f>IFERROR(INDEX('Resource Schedule'!$K$5:$K$104,MATCH(ROWS($A$14:A56),'Resource Schedule'!$T$5:$T$104,0)),"")</f>
        <v/>
      </c>
      <c r="E56" s="10">
        <f>IFERROR(INDEX('Resource Schedule'!$L$5:$L$104,MATCH(ROWS($A$14:A56),'Resource Schedule'!$T$5:$T$104,0)),"")</f>
        <v/>
      </c>
      <c r="F56" s="12">
        <f>IFERROR(INDEX('Resource Schedule'!$P$5:$P$104,MATCH(ROWS($A$14:A56),'Resource Schedule'!$T$5:$T$104,0)),"")</f>
        <v/>
      </c>
      <c r="G56" s="12">
        <f>IFERROR(INDEX('Resource Schedule'!$Q$5:$Q$104,MATCH(ROWS($A$14:A56),'Resource Schedule'!$T$5:$T$104,0)),"")</f>
        <v/>
      </c>
      <c r="I56" s="11">
        <f>IF(ROWS($I$14:I56)&lt;=COUNTIF('Work Orders'!$H$5:$H$104,"?*"),"Work Order",IF(ROWS($I$14:I56)&lt;=COUNTIF('Work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6" s="11">
        <f>IF(I56="Work Order",IFERROR(INDEX('Work Orders'!$A$5:$A$104,MATCH(ROWS($I$14:I56),'Work Orders'!$I$5:$I$104,0)),""),IF(I56="Schedule Allocation",IFERROR(INDEX('Resource Schedule'!$J$5:$J$104,MATCH(ROWS($I$14:I56)-COUNTIF('Work Orders'!$H$5:$H$104,"?*"),'Resource Schedule'!$S$5:$S$104,0)),""),""))</f>
        <v/>
      </c>
      <c r="K56" s="11">
        <f>IF(I56="Work Order",IFERROR(INDEX('Work Orders'!$H$5:$H$104,MATCH(ROWS($I$14:I56),'Work Orders'!$I$5:$I$104,0)),""),IF(I56="Schedule Allocation",IFERROR(INDEX('Resource Schedule'!$R$5:$R$104,MATCH(ROWS($I$14:I56)-COUNTIF('Work Orders'!$H$5:$H$104,"?*"),'Resource Schedule'!$S$5:$S$104,0)),""),""))</f>
        <v/>
      </c>
      <c r="L56" s="10">
        <f>IF(I56="Work Order",IFERROR(INDEX('Work Orders'!$B$5:$B$104,MATCH(ROWS($I$14:I56),'Work Orders'!$I$5:$I$104,0)),""),IF(I56="Schedule Allocation",IFERROR(INDEX('Resource Schedule'!$H$5:$H$104,MATCH(ROWS($I$14:I56)-COUNTIF('Work Orders'!$H$5:$H$104,"?*"),'Resource Schedule'!$S$5:$S$104,0)),""),""))</f>
        <v/>
      </c>
      <c r="M56" s="12">
        <f>IF(I56="Work Order",IFERROR(INDEX('Work Orders'!$E$5:$E$104,MATCH(ROWS($I$14:I56),'Work Orders'!$I$5:$I$104,0)),""),IF(I56="Schedule Allocation",IFERROR(INDEX('Resource Schedule'!$K$5:$K$104,MATCH(ROWS($I$14:I56)-COUNTIF('Work Orders'!$H$5:$H$104,"?*"),'Resource Schedule'!$S$5:$S$104,0)),""),""))</f>
        <v/>
      </c>
    </row>
    <row r="57">
      <c r="A57" s="10">
        <f>IFERROR(INDEX('Resource Schedule'!$H$5:$H$104,MATCH(ROWS($A$14:A57),'Resource Schedule'!$T$5:$T$104,0)),"")</f>
        <v/>
      </c>
      <c r="B57" s="11">
        <f>IFERROR(INDEX('Resource Schedule'!$I$5:$I$104,MATCH(ROWS($A$14:A57),'Resource Schedule'!$T$5:$T$104,0)),"")</f>
        <v/>
      </c>
      <c r="C57" s="11">
        <f>IFERROR(INDEX('Resource Schedule'!$J$5:$J$104,MATCH(ROWS($A$14:A57),'Resource Schedule'!$T$5:$T$104,0)),"")</f>
        <v/>
      </c>
      <c r="D57" s="12">
        <f>IFERROR(INDEX('Resource Schedule'!$K$5:$K$104,MATCH(ROWS($A$14:A57),'Resource Schedule'!$T$5:$T$104,0)),"")</f>
        <v/>
      </c>
      <c r="E57" s="10">
        <f>IFERROR(INDEX('Resource Schedule'!$L$5:$L$104,MATCH(ROWS($A$14:A57),'Resource Schedule'!$T$5:$T$104,0)),"")</f>
        <v/>
      </c>
      <c r="F57" s="12">
        <f>IFERROR(INDEX('Resource Schedule'!$P$5:$P$104,MATCH(ROWS($A$14:A57),'Resource Schedule'!$T$5:$T$104,0)),"")</f>
        <v/>
      </c>
      <c r="G57" s="12">
        <f>IFERROR(INDEX('Resource Schedule'!$Q$5:$Q$104,MATCH(ROWS($A$14:A57),'Resource Schedule'!$T$5:$T$104,0)),"")</f>
        <v/>
      </c>
      <c r="I57" s="11">
        <f>IF(ROWS($I$14:I57)&lt;=COUNTIF('Work Orders'!$H$5:$H$104,"?*"),"Work Order",IF(ROWS($I$14:I57)&lt;=COUNTIF('Work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7" s="11">
        <f>IF(I57="Work Order",IFERROR(INDEX('Work Orders'!$A$5:$A$104,MATCH(ROWS($I$14:I57),'Work Orders'!$I$5:$I$104,0)),""),IF(I57="Schedule Allocation",IFERROR(INDEX('Resource Schedule'!$J$5:$J$104,MATCH(ROWS($I$14:I57)-COUNTIF('Work Orders'!$H$5:$H$104,"?*"),'Resource Schedule'!$S$5:$S$104,0)),""),""))</f>
        <v/>
      </c>
      <c r="K57" s="11">
        <f>IF(I57="Work Order",IFERROR(INDEX('Work Orders'!$H$5:$H$104,MATCH(ROWS($I$14:I57),'Work Orders'!$I$5:$I$104,0)),""),IF(I57="Schedule Allocation",IFERROR(INDEX('Resource Schedule'!$R$5:$R$104,MATCH(ROWS($I$14:I57)-COUNTIF('Work Orders'!$H$5:$H$104,"?*"),'Resource Schedule'!$S$5:$S$104,0)),""),""))</f>
        <v/>
      </c>
      <c r="L57" s="10">
        <f>IF(I57="Work Order",IFERROR(INDEX('Work Orders'!$B$5:$B$104,MATCH(ROWS($I$14:I57),'Work Orders'!$I$5:$I$104,0)),""),IF(I57="Schedule Allocation",IFERROR(INDEX('Resource Schedule'!$H$5:$H$104,MATCH(ROWS($I$14:I57)-COUNTIF('Work Orders'!$H$5:$H$104,"?*"),'Resource Schedule'!$S$5:$S$104,0)),""),""))</f>
        <v/>
      </c>
      <c r="M57" s="12">
        <f>IF(I57="Work Order",IFERROR(INDEX('Work Orders'!$E$5:$E$104,MATCH(ROWS($I$14:I57),'Work Orders'!$I$5:$I$104,0)),""),IF(I57="Schedule Allocation",IFERROR(INDEX('Resource Schedule'!$K$5:$K$104,MATCH(ROWS($I$14:I57)-COUNTIF('Work Orders'!$H$5:$H$104,"?*"),'Resource Schedule'!$S$5:$S$104,0)),""),""))</f>
        <v/>
      </c>
    </row>
    <row r="58">
      <c r="A58" s="10">
        <f>IFERROR(INDEX('Resource Schedule'!$H$5:$H$104,MATCH(ROWS($A$14:A58),'Resource Schedule'!$T$5:$T$104,0)),"")</f>
        <v/>
      </c>
      <c r="B58" s="11">
        <f>IFERROR(INDEX('Resource Schedule'!$I$5:$I$104,MATCH(ROWS($A$14:A58),'Resource Schedule'!$T$5:$T$104,0)),"")</f>
        <v/>
      </c>
      <c r="C58" s="11">
        <f>IFERROR(INDEX('Resource Schedule'!$J$5:$J$104,MATCH(ROWS($A$14:A58),'Resource Schedule'!$T$5:$T$104,0)),"")</f>
        <v/>
      </c>
      <c r="D58" s="12">
        <f>IFERROR(INDEX('Resource Schedule'!$K$5:$K$104,MATCH(ROWS($A$14:A58),'Resource Schedule'!$T$5:$T$104,0)),"")</f>
        <v/>
      </c>
      <c r="E58" s="10">
        <f>IFERROR(INDEX('Resource Schedule'!$L$5:$L$104,MATCH(ROWS($A$14:A58),'Resource Schedule'!$T$5:$T$104,0)),"")</f>
        <v/>
      </c>
      <c r="F58" s="12">
        <f>IFERROR(INDEX('Resource Schedule'!$P$5:$P$104,MATCH(ROWS($A$14:A58),'Resource Schedule'!$T$5:$T$104,0)),"")</f>
        <v/>
      </c>
      <c r="G58" s="12">
        <f>IFERROR(INDEX('Resource Schedule'!$Q$5:$Q$104,MATCH(ROWS($A$14:A58),'Resource Schedule'!$T$5:$T$104,0)),"")</f>
        <v/>
      </c>
      <c r="I58" s="11">
        <f>IF(ROWS($I$14:I58)&lt;=COUNTIF('Work Orders'!$H$5:$H$104,"?*"),"Work Order",IF(ROWS($I$14:I58)&lt;=COUNTIF('Work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8" s="11">
        <f>IF(I58="Work Order",IFERROR(INDEX('Work Orders'!$A$5:$A$104,MATCH(ROWS($I$14:I58),'Work Orders'!$I$5:$I$104,0)),""),IF(I58="Schedule Allocation",IFERROR(INDEX('Resource Schedule'!$J$5:$J$104,MATCH(ROWS($I$14:I58)-COUNTIF('Work Orders'!$H$5:$H$104,"?*"),'Resource Schedule'!$S$5:$S$104,0)),""),""))</f>
        <v/>
      </c>
      <c r="K58" s="11">
        <f>IF(I58="Work Order",IFERROR(INDEX('Work Orders'!$H$5:$H$104,MATCH(ROWS($I$14:I58),'Work Orders'!$I$5:$I$104,0)),""),IF(I58="Schedule Allocation",IFERROR(INDEX('Resource Schedule'!$R$5:$R$104,MATCH(ROWS($I$14:I58)-COUNTIF('Work Orders'!$H$5:$H$104,"?*"),'Resource Schedule'!$S$5:$S$104,0)),""),""))</f>
        <v/>
      </c>
      <c r="L58" s="10">
        <f>IF(I58="Work Order",IFERROR(INDEX('Work Orders'!$B$5:$B$104,MATCH(ROWS($I$14:I58),'Work Orders'!$I$5:$I$104,0)),""),IF(I58="Schedule Allocation",IFERROR(INDEX('Resource Schedule'!$H$5:$H$104,MATCH(ROWS($I$14:I58)-COUNTIF('Work Orders'!$H$5:$H$104,"?*"),'Resource Schedule'!$S$5:$S$104,0)),""),""))</f>
        <v/>
      </c>
      <c r="M58" s="12">
        <f>IF(I58="Work Order",IFERROR(INDEX('Work Orders'!$E$5:$E$104,MATCH(ROWS($I$14:I58),'Work Orders'!$I$5:$I$104,0)),""),IF(I58="Schedule Allocation",IFERROR(INDEX('Resource Schedule'!$K$5:$K$104,MATCH(ROWS($I$14:I58)-COUNTIF('Work Orders'!$H$5:$H$104,"?*"),'Resource Schedule'!$S$5:$S$104,0)),""),""))</f>
        <v/>
      </c>
    </row>
    <row r="59">
      <c r="A59" s="10">
        <f>IFERROR(INDEX('Resource Schedule'!$H$5:$H$104,MATCH(ROWS($A$14:A59),'Resource Schedule'!$T$5:$T$104,0)),"")</f>
        <v/>
      </c>
      <c r="B59" s="11">
        <f>IFERROR(INDEX('Resource Schedule'!$I$5:$I$104,MATCH(ROWS($A$14:A59),'Resource Schedule'!$T$5:$T$104,0)),"")</f>
        <v/>
      </c>
      <c r="C59" s="11">
        <f>IFERROR(INDEX('Resource Schedule'!$J$5:$J$104,MATCH(ROWS($A$14:A59),'Resource Schedule'!$T$5:$T$104,0)),"")</f>
        <v/>
      </c>
      <c r="D59" s="12">
        <f>IFERROR(INDEX('Resource Schedule'!$K$5:$K$104,MATCH(ROWS($A$14:A59),'Resource Schedule'!$T$5:$T$104,0)),"")</f>
        <v/>
      </c>
      <c r="E59" s="10">
        <f>IFERROR(INDEX('Resource Schedule'!$L$5:$L$104,MATCH(ROWS($A$14:A59),'Resource Schedule'!$T$5:$T$104,0)),"")</f>
        <v/>
      </c>
      <c r="F59" s="12">
        <f>IFERROR(INDEX('Resource Schedule'!$P$5:$P$104,MATCH(ROWS($A$14:A59),'Resource Schedule'!$T$5:$T$104,0)),"")</f>
        <v/>
      </c>
      <c r="G59" s="12">
        <f>IFERROR(INDEX('Resource Schedule'!$Q$5:$Q$104,MATCH(ROWS($A$14:A59),'Resource Schedule'!$T$5:$T$104,0)),"")</f>
        <v/>
      </c>
      <c r="I59" s="11">
        <f>IF(ROWS($I$14:I59)&lt;=COUNTIF('Work Orders'!$H$5:$H$104,"?*"),"Work Order",IF(ROWS($I$14:I59)&lt;=COUNTIF('Work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59" s="11">
        <f>IF(I59="Work Order",IFERROR(INDEX('Work Orders'!$A$5:$A$104,MATCH(ROWS($I$14:I59),'Work Orders'!$I$5:$I$104,0)),""),IF(I59="Schedule Allocation",IFERROR(INDEX('Resource Schedule'!$J$5:$J$104,MATCH(ROWS($I$14:I59)-COUNTIF('Work Orders'!$H$5:$H$104,"?*"),'Resource Schedule'!$S$5:$S$104,0)),""),""))</f>
        <v/>
      </c>
      <c r="K59" s="11">
        <f>IF(I59="Work Order",IFERROR(INDEX('Work Orders'!$H$5:$H$104,MATCH(ROWS($I$14:I59),'Work Orders'!$I$5:$I$104,0)),""),IF(I59="Schedule Allocation",IFERROR(INDEX('Resource Schedule'!$R$5:$R$104,MATCH(ROWS($I$14:I59)-COUNTIF('Work Orders'!$H$5:$H$104,"?*"),'Resource Schedule'!$S$5:$S$104,0)),""),""))</f>
        <v/>
      </c>
      <c r="L59" s="10">
        <f>IF(I59="Work Order",IFERROR(INDEX('Work Orders'!$B$5:$B$104,MATCH(ROWS($I$14:I59),'Work Orders'!$I$5:$I$104,0)),""),IF(I59="Schedule Allocation",IFERROR(INDEX('Resource Schedule'!$H$5:$H$104,MATCH(ROWS($I$14:I59)-COUNTIF('Work Orders'!$H$5:$H$104,"?*"),'Resource Schedule'!$S$5:$S$104,0)),""),""))</f>
        <v/>
      </c>
      <c r="M59" s="12">
        <f>IF(I59="Work Order",IFERROR(INDEX('Work Orders'!$E$5:$E$104,MATCH(ROWS($I$14:I59),'Work Orders'!$I$5:$I$104,0)),""),IF(I59="Schedule Allocation",IFERROR(INDEX('Resource Schedule'!$K$5:$K$104,MATCH(ROWS($I$14:I59)-COUNTIF('Work Orders'!$H$5:$H$104,"?*"),'Resource Schedule'!$S$5:$S$104,0)),""),""))</f>
        <v/>
      </c>
    </row>
    <row r="60">
      <c r="A60" s="10">
        <f>IFERROR(INDEX('Resource Schedule'!$H$5:$H$104,MATCH(ROWS($A$14:A60),'Resource Schedule'!$T$5:$T$104,0)),"")</f>
        <v/>
      </c>
      <c r="B60" s="11">
        <f>IFERROR(INDEX('Resource Schedule'!$I$5:$I$104,MATCH(ROWS($A$14:A60),'Resource Schedule'!$T$5:$T$104,0)),"")</f>
        <v/>
      </c>
      <c r="C60" s="11">
        <f>IFERROR(INDEX('Resource Schedule'!$J$5:$J$104,MATCH(ROWS($A$14:A60),'Resource Schedule'!$T$5:$T$104,0)),"")</f>
        <v/>
      </c>
      <c r="D60" s="12">
        <f>IFERROR(INDEX('Resource Schedule'!$K$5:$K$104,MATCH(ROWS($A$14:A60),'Resource Schedule'!$T$5:$T$104,0)),"")</f>
        <v/>
      </c>
      <c r="E60" s="10">
        <f>IFERROR(INDEX('Resource Schedule'!$L$5:$L$104,MATCH(ROWS($A$14:A60),'Resource Schedule'!$T$5:$T$104,0)),"")</f>
        <v/>
      </c>
      <c r="F60" s="12">
        <f>IFERROR(INDEX('Resource Schedule'!$P$5:$P$104,MATCH(ROWS($A$14:A60),'Resource Schedule'!$T$5:$T$104,0)),"")</f>
        <v/>
      </c>
      <c r="G60" s="12">
        <f>IFERROR(INDEX('Resource Schedule'!$Q$5:$Q$104,MATCH(ROWS($A$14:A60),'Resource Schedule'!$T$5:$T$104,0)),"")</f>
        <v/>
      </c>
      <c r="I60" s="11">
        <f>IF(ROWS($I$14:I60)&lt;=COUNTIF('Work Orders'!$H$5:$H$104,"?*"),"Work Order",IF(ROWS($I$14:I60)&lt;=COUNTIF('Work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0" s="11">
        <f>IF(I60="Work Order",IFERROR(INDEX('Work Orders'!$A$5:$A$104,MATCH(ROWS($I$14:I60),'Work Orders'!$I$5:$I$104,0)),""),IF(I60="Schedule Allocation",IFERROR(INDEX('Resource Schedule'!$J$5:$J$104,MATCH(ROWS($I$14:I60)-COUNTIF('Work Orders'!$H$5:$H$104,"?*"),'Resource Schedule'!$S$5:$S$104,0)),""),""))</f>
        <v/>
      </c>
      <c r="K60" s="11">
        <f>IF(I60="Work Order",IFERROR(INDEX('Work Orders'!$H$5:$H$104,MATCH(ROWS($I$14:I60),'Work Orders'!$I$5:$I$104,0)),""),IF(I60="Schedule Allocation",IFERROR(INDEX('Resource Schedule'!$R$5:$R$104,MATCH(ROWS($I$14:I60)-COUNTIF('Work Orders'!$H$5:$H$104,"?*"),'Resource Schedule'!$S$5:$S$104,0)),""),""))</f>
        <v/>
      </c>
      <c r="L60" s="10">
        <f>IF(I60="Work Order",IFERROR(INDEX('Work Orders'!$B$5:$B$104,MATCH(ROWS($I$14:I60),'Work Orders'!$I$5:$I$104,0)),""),IF(I60="Schedule Allocation",IFERROR(INDEX('Resource Schedule'!$H$5:$H$104,MATCH(ROWS($I$14:I60)-COUNTIF('Work Orders'!$H$5:$H$104,"?*"),'Resource Schedule'!$S$5:$S$104,0)),""),""))</f>
        <v/>
      </c>
      <c r="M60" s="12">
        <f>IF(I60="Work Order",IFERROR(INDEX('Work Orders'!$E$5:$E$104,MATCH(ROWS($I$14:I60),'Work Orders'!$I$5:$I$104,0)),""),IF(I60="Schedule Allocation",IFERROR(INDEX('Resource Schedule'!$K$5:$K$104,MATCH(ROWS($I$14:I60)-COUNTIF('Work Orders'!$H$5:$H$104,"?*"),'Resource Schedule'!$S$5:$S$104,0)),""),""))</f>
        <v/>
      </c>
    </row>
    <row r="61">
      <c r="A61" s="10">
        <f>IFERROR(INDEX('Resource Schedule'!$H$5:$H$104,MATCH(ROWS($A$14:A61),'Resource Schedule'!$T$5:$T$104,0)),"")</f>
        <v/>
      </c>
      <c r="B61" s="11">
        <f>IFERROR(INDEX('Resource Schedule'!$I$5:$I$104,MATCH(ROWS($A$14:A61),'Resource Schedule'!$T$5:$T$104,0)),"")</f>
        <v/>
      </c>
      <c r="C61" s="11">
        <f>IFERROR(INDEX('Resource Schedule'!$J$5:$J$104,MATCH(ROWS($A$14:A61),'Resource Schedule'!$T$5:$T$104,0)),"")</f>
        <v/>
      </c>
      <c r="D61" s="12">
        <f>IFERROR(INDEX('Resource Schedule'!$K$5:$K$104,MATCH(ROWS($A$14:A61),'Resource Schedule'!$T$5:$T$104,0)),"")</f>
        <v/>
      </c>
      <c r="E61" s="10">
        <f>IFERROR(INDEX('Resource Schedule'!$L$5:$L$104,MATCH(ROWS($A$14:A61),'Resource Schedule'!$T$5:$T$104,0)),"")</f>
        <v/>
      </c>
      <c r="F61" s="12">
        <f>IFERROR(INDEX('Resource Schedule'!$P$5:$P$104,MATCH(ROWS($A$14:A61),'Resource Schedule'!$T$5:$T$104,0)),"")</f>
        <v/>
      </c>
      <c r="G61" s="12">
        <f>IFERROR(INDEX('Resource Schedule'!$Q$5:$Q$104,MATCH(ROWS($A$14:A61),'Resource Schedule'!$T$5:$T$104,0)),"")</f>
        <v/>
      </c>
      <c r="I61" s="11">
        <f>IF(ROWS($I$14:I61)&lt;=COUNTIF('Work Orders'!$H$5:$H$104,"?*"),"Work Order",IF(ROWS($I$14:I61)&lt;=COUNTIF('Work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1" s="11">
        <f>IF(I61="Work Order",IFERROR(INDEX('Work Orders'!$A$5:$A$104,MATCH(ROWS($I$14:I61),'Work Orders'!$I$5:$I$104,0)),""),IF(I61="Schedule Allocation",IFERROR(INDEX('Resource Schedule'!$J$5:$J$104,MATCH(ROWS($I$14:I61)-COUNTIF('Work Orders'!$H$5:$H$104,"?*"),'Resource Schedule'!$S$5:$S$104,0)),""),""))</f>
        <v/>
      </c>
      <c r="K61" s="11">
        <f>IF(I61="Work Order",IFERROR(INDEX('Work Orders'!$H$5:$H$104,MATCH(ROWS($I$14:I61),'Work Orders'!$I$5:$I$104,0)),""),IF(I61="Schedule Allocation",IFERROR(INDEX('Resource Schedule'!$R$5:$R$104,MATCH(ROWS($I$14:I61)-COUNTIF('Work Orders'!$H$5:$H$104,"?*"),'Resource Schedule'!$S$5:$S$104,0)),""),""))</f>
        <v/>
      </c>
      <c r="L61" s="10">
        <f>IF(I61="Work Order",IFERROR(INDEX('Work Orders'!$B$5:$B$104,MATCH(ROWS($I$14:I61),'Work Orders'!$I$5:$I$104,0)),""),IF(I61="Schedule Allocation",IFERROR(INDEX('Resource Schedule'!$H$5:$H$104,MATCH(ROWS($I$14:I61)-COUNTIF('Work Orders'!$H$5:$H$104,"?*"),'Resource Schedule'!$S$5:$S$104,0)),""),""))</f>
        <v/>
      </c>
      <c r="M61" s="12">
        <f>IF(I61="Work Order",IFERROR(INDEX('Work Orders'!$E$5:$E$104,MATCH(ROWS($I$14:I61),'Work Orders'!$I$5:$I$104,0)),""),IF(I61="Schedule Allocation",IFERROR(INDEX('Resource Schedule'!$K$5:$K$104,MATCH(ROWS($I$14:I61)-COUNTIF('Work Orders'!$H$5:$H$104,"?*"),'Resource Schedule'!$S$5:$S$104,0)),""),""))</f>
        <v/>
      </c>
    </row>
    <row r="62">
      <c r="A62" s="10">
        <f>IFERROR(INDEX('Resource Schedule'!$H$5:$H$104,MATCH(ROWS($A$14:A62),'Resource Schedule'!$T$5:$T$104,0)),"")</f>
        <v/>
      </c>
      <c r="B62" s="11">
        <f>IFERROR(INDEX('Resource Schedule'!$I$5:$I$104,MATCH(ROWS($A$14:A62),'Resource Schedule'!$T$5:$T$104,0)),"")</f>
        <v/>
      </c>
      <c r="C62" s="11">
        <f>IFERROR(INDEX('Resource Schedule'!$J$5:$J$104,MATCH(ROWS($A$14:A62),'Resource Schedule'!$T$5:$T$104,0)),"")</f>
        <v/>
      </c>
      <c r="D62" s="12">
        <f>IFERROR(INDEX('Resource Schedule'!$K$5:$K$104,MATCH(ROWS($A$14:A62),'Resource Schedule'!$T$5:$T$104,0)),"")</f>
        <v/>
      </c>
      <c r="E62" s="10">
        <f>IFERROR(INDEX('Resource Schedule'!$L$5:$L$104,MATCH(ROWS($A$14:A62),'Resource Schedule'!$T$5:$T$104,0)),"")</f>
        <v/>
      </c>
      <c r="F62" s="12">
        <f>IFERROR(INDEX('Resource Schedule'!$P$5:$P$104,MATCH(ROWS($A$14:A62),'Resource Schedule'!$T$5:$T$104,0)),"")</f>
        <v/>
      </c>
      <c r="G62" s="12">
        <f>IFERROR(INDEX('Resource Schedule'!$Q$5:$Q$104,MATCH(ROWS($A$14:A62),'Resource Schedule'!$T$5:$T$104,0)),"")</f>
        <v/>
      </c>
      <c r="I62" s="11">
        <f>IF(ROWS($I$14:I62)&lt;=COUNTIF('Work Orders'!$H$5:$H$104,"?*"),"Work Order",IF(ROWS($I$14:I62)&lt;=COUNTIF('Work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2" s="11">
        <f>IF(I62="Work Order",IFERROR(INDEX('Work Orders'!$A$5:$A$104,MATCH(ROWS($I$14:I62),'Work Orders'!$I$5:$I$104,0)),""),IF(I62="Schedule Allocation",IFERROR(INDEX('Resource Schedule'!$J$5:$J$104,MATCH(ROWS($I$14:I62)-COUNTIF('Work Orders'!$H$5:$H$104,"?*"),'Resource Schedule'!$S$5:$S$104,0)),""),""))</f>
        <v/>
      </c>
      <c r="K62" s="11">
        <f>IF(I62="Work Order",IFERROR(INDEX('Work Orders'!$H$5:$H$104,MATCH(ROWS($I$14:I62),'Work Orders'!$I$5:$I$104,0)),""),IF(I62="Schedule Allocation",IFERROR(INDEX('Resource Schedule'!$R$5:$R$104,MATCH(ROWS($I$14:I62)-COUNTIF('Work Orders'!$H$5:$H$104,"?*"),'Resource Schedule'!$S$5:$S$104,0)),""),""))</f>
        <v/>
      </c>
      <c r="L62" s="10">
        <f>IF(I62="Work Order",IFERROR(INDEX('Work Orders'!$B$5:$B$104,MATCH(ROWS($I$14:I62),'Work Orders'!$I$5:$I$104,0)),""),IF(I62="Schedule Allocation",IFERROR(INDEX('Resource Schedule'!$H$5:$H$104,MATCH(ROWS($I$14:I62)-COUNTIF('Work Orders'!$H$5:$H$104,"?*"),'Resource Schedule'!$S$5:$S$104,0)),""),""))</f>
        <v/>
      </c>
      <c r="M62" s="12">
        <f>IF(I62="Work Order",IFERROR(INDEX('Work Orders'!$E$5:$E$104,MATCH(ROWS($I$14:I62),'Work Orders'!$I$5:$I$104,0)),""),IF(I62="Schedule Allocation",IFERROR(INDEX('Resource Schedule'!$K$5:$K$104,MATCH(ROWS($I$14:I62)-COUNTIF('Work Orders'!$H$5:$H$104,"?*"),'Resource Schedule'!$S$5:$S$104,0)),""),""))</f>
        <v/>
      </c>
    </row>
    <row r="63">
      <c r="A63" s="10">
        <f>IFERROR(INDEX('Resource Schedule'!$H$5:$H$104,MATCH(ROWS($A$14:A63),'Resource Schedule'!$T$5:$T$104,0)),"")</f>
        <v/>
      </c>
      <c r="B63" s="11">
        <f>IFERROR(INDEX('Resource Schedule'!$I$5:$I$104,MATCH(ROWS($A$14:A63),'Resource Schedule'!$T$5:$T$104,0)),"")</f>
        <v/>
      </c>
      <c r="C63" s="11">
        <f>IFERROR(INDEX('Resource Schedule'!$J$5:$J$104,MATCH(ROWS($A$14:A63),'Resource Schedule'!$T$5:$T$104,0)),"")</f>
        <v/>
      </c>
      <c r="D63" s="12">
        <f>IFERROR(INDEX('Resource Schedule'!$K$5:$K$104,MATCH(ROWS($A$14:A63),'Resource Schedule'!$T$5:$T$104,0)),"")</f>
        <v/>
      </c>
      <c r="E63" s="10">
        <f>IFERROR(INDEX('Resource Schedule'!$L$5:$L$104,MATCH(ROWS($A$14:A63),'Resource Schedule'!$T$5:$T$104,0)),"")</f>
        <v/>
      </c>
      <c r="F63" s="12">
        <f>IFERROR(INDEX('Resource Schedule'!$P$5:$P$104,MATCH(ROWS($A$14:A63),'Resource Schedule'!$T$5:$T$104,0)),"")</f>
        <v/>
      </c>
      <c r="G63" s="12">
        <f>IFERROR(INDEX('Resource Schedule'!$Q$5:$Q$104,MATCH(ROWS($A$14:A63),'Resource Schedule'!$T$5:$T$104,0)),"")</f>
        <v/>
      </c>
      <c r="I63" s="11">
        <f>IF(ROWS($I$14:I63)&lt;=COUNTIF('Work Orders'!$H$5:$H$104,"?*"),"Work Order",IF(ROWS($I$14:I63)&lt;=COUNTIF('Work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3" s="11">
        <f>IF(I63="Work Order",IFERROR(INDEX('Work Orders'!$A$5:$A$104,MATCH(ROWS($I$14:I63),'Work Orders'!$I$5:$I$104,0)),""),IF(I63="Schedule Allocation",IFERROR(INDEX('Resource Schedule'!$J$5:$J$104,MATCH(ROWS($I$14:I63)-COUNTIF('Work Orders'!$H$5:$H$104,"?*"),'Resource Schedule'!$S$5:$S$104,0)),""),""))</f>
        <v/>
      </c>
      <c r="K63" s="11">
        <f>IF(I63="Work Order",IFERROR(INDEX('Work Orders'!$H$5:$H$104,MATCH(ROWS($I$14:I63),'Work Orders'!$I$5:$I$104,0)),""),IF(I63="Schedule Allocation",IFERROR(INDEX('Resource Schedule'!$R$5:$R$104,MATCH(ROWS($I$14:I63)-COUNTIF('Work Orders'!$H$5:$H$104,"?*"),'Resource Schedule'!$S$5:$S$104,0)),""),""))</f>
        <v/>
      </c>
      <c r="L63" s="10">
        <f>IF(I63="Work Order",IFERROR(INDEX('Work Orders'!$B$5:$B$104,MATCH(ROWS($I$14:I63),'Work Orders'!$I$5:$I$104,0)),""),IF(I63="Schedule Allocation",IFERROR(INDEX('Resource Schedule'!$H$5:$H$104,MATCH(ROWS($I$14:I63)-COUNTIF('Work Orders'!$H$5:$H$104,"?*"),'Resource Schedule'!$S$5:$S$104,0)),""),""))</f>
        <v/>
      </c>
      <c r="M63" s="12">
        <f>IF(I63="Work Order",IFERROR(INDEX('Work Orders'!$E$5:$E$104,MATCH(ROWS($I$14:I63),'Work Orders'!$I$5:$I$104,0)),""),IF(I63="Schedule Allocation",IFERROR(INDEX('Resource Schedule'!$K$5:$K$104,MATCH(ROWS($I$14:I63)-COUNTIF('Work Orders'!$H$5:$H$104,"?*"),'Resource Schedule'!$S$5:$S$104,0)),""),""))</f>
        <v/>
      </c>
    </row>
    <row r="64">
      <c r="A64" s="10">
        <f>IFERROR(INDEX('Resource Schedule'!$H$5:$H$104,MATCH(ROWS($A$14:A64),'Resource Schedule'!$T$5:$T$104,0)),"")</f>
        <v/>
      </c>
      <c r="B64" s="11">
        <f>IFERROR(INDEX('Resource Schedule'!$I$5:$I$104,MATCH(ROWS($A$14:A64),'Resource Schedule'!$T$5:$T$104,0)),"")</f>
        <v/>
      </c>
      <c r="C64" s="11">
        <f>IFERROR(INDEX('Resource Schedule'!$J$5:$J$104,MATCH(ROWS($A$14:A64),'Resource Schedule'!$T$5:$T$104,0)),"")</f>
        <v/>
      </c>
      <c r="D64" s="12">
        <f>IFERROR(INDEX('Resource Schedule'!$K$5:$K$104,MATCH(ROWS($A$14:A64),'Resource Schedule'!$T$5:$T$104,0)),"")</f>
        <v/>
      </c>
      <c r="E64" s="10">
        <f>IFERROR(INDEX('Resource Schedule'!$L$5:$L$104,MATCH(ROWS($A$14:A64),'Resource Schedule'!$T$5:$T$104,0)),"")</f>
        <v/>
      </c>
      <c r="F64" s="12">
        <f>IFERROR(INDEX('Resource Schedule'!$P$5:$P$104,MATCH(ROWS($A$14:A64),'Resource Schedule'!$T$5:$T$104,0)),"")</f>
        <v/>
      </c>
      <c r="G64" s="12">
        <f>IFERROR(INDEX('Resource Schedule'!$Q$5:$Q$104,MATCH(ROWS($A$14:A64),'Resource Schedule'!$T$5:$T$104,0)),"")</f>
        <v/>
      </c>
      <c r="I64" s="11">
        <f>IF(ROWS($I$14:I64)&lt;=COUNTIF('Work Orders'!$H$5:$H$104,"?*"),"Work Order",IF(ROWS($I$14:I64)&lt;=COUNTIF('Work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4" s="11">
        <f>IF(I64="Work Order",IFERROR(INDEX('Work Orders'!$A$5:$A$104,MATCH(ROWS($I$14:I64),'Work Orders'!$I$5:$I$104,0)),""),IF(I64="Schedule Allocation",IFERROR(INDEX('Resource Schedule'!$J$5:$J$104,MATCH(ROWS($I$14:I64)-COUNTIF('Work Orders'!$H$5:$H$104,"?*"),'Resource Schedule'!$S$5:$S$104,0)),""),""))</f>
        <v/>
      </c>
      <c r="K64" s="11">
        <f>IF(I64="Work Order",IFERROR(INDEX('Work Orders'!$H$5:$H$104,MATCH(ROWS($I$14:I64),'Work Orders'!$I$5:$I$104,0)),""),IF(I64="Schedule Allocation",IFERROR(INDEX('Resource Schedule'!$R$5:$R$104,MATCH(ROWS($I$14:I64)-COUNTIF('Work Orders'!$H$5:$H$104,"?*"),'Resource Schedule'!$S$5:$S$104,0)),""),""))</f>
        <v/>
      </c>
      <c r="L64" s="10">
        <f>IF(I64="Work Order",IFERROR(INDEX('Work Orders'!$B$5:$B$104,MATCH(ROWS($I$14:I64),'Work Orders'!$I$5:$I$104,0)),""),IF(I64="Schedule Allocation",IFERROR(INDEX('Resource Schedule'!$H$5:$H$104,MATCH(ROWS($I$14:I64)-COUNTIF('Work Orders'!$H$5:$H$104,"?*"),'Resource Schedule'!$S$5:$S$104,0)),""),""))</f>
        <v/>
      </c>
      <c r="M64" s="12">
        <f>IF(I64="Work Order",IFERROR(INDEX('Work Orders'!$E$5:$E$104,MATCH(ROWS($I$14:I64),'Work Orders'!$I$5:$I$104,0)),""),IF(I64="Schedule Allocation",IFERROR(INDEX('Resource Schedule'!$K$5:$K$104,MATCH(ROWS($I$14:I64)-COUNTIF('Work Orders'!$H$5:$H$104,"?*"),'Resource Schedule'!$S$5:$S$104,0)),""),""))</f>
        <v/>
      </c>
    </row>
    <row r="65">
      <c r="A65" s="10">
        <f>IFERROR(INDEX('Resource Schedule'!$H$5:$H$104,MATCH(ROWS($A$14:A65),'Resource Schedule'!$T$5:$T$104,0)),"")</f>
        <v/>
      </c>
      <c r="B65" s="11">
        <f>IFERROR(INDEX('Resource Schedule'!$I$5:$I$104,MATCH(ROWS($A$14:A65),'Resource Schedule'!$T$5:$T$104,0)),"")</f>
        <v/>
      </c>
      <c r="C65" s="11">
        <f>IFERROR(INDEX('Resource Schedule'!$J$5:$J$104,MATCH(ROWS($A$14:A65),'Resource Schedule'!$T$5:$T$104,0)),"")</f>
        <v/>
      </c>
      <c r="D65" s="12">
        <f>IFERROR(INDEX('Resource Schedule'!$K$5:$K$104,MATCH(ROWS($A$14:A65),'Resource Schedule'!$T$5:$T$104,0)),"")</f>
        <v/>
      </c>
      <c r="E65" s="10">
        <f>IFERROR(INDEX('Resource Schedule'!$L$5:$L$104,MATCH(ROWS($A$14:A65),'Resource Schedule'!$T$5:$T$104,0)),"")</f>
        <v/>
      </c>
      <c r="F65" s="12">
        <f>IFERROR(INDEX('Resource Schedule'!$P$5:$P$104,MATCH(ROWS($A$14:A65),'Resource Schedule'!$T$5:$T$104,0)),"")</f>
        <v/>
      </c>
      <c r="G65" s="12">
        <f>IFERROR(INDEX('Resource Schedule'!$Q$5:$Q$104,MATCH(ROWS($A$14:A65),'Resource Schedule'!$T$5:$T$104,0)),"")</f>
        <v/>
      </c>
      <c r="I65" s="11">
        <f>IF(ROWS($I$14:I65)&lt;=COUNTIF('Work Orders'!$H$5:$H$104,"?*"),"Work Order",IF(ROWS($I$14:I65)&lt;=COUNTIF('Work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5" s="11">
        <f>IF(I65="Work Order",IFERROR(INDEX('Work Orders'!$A$5:$A$104,MATCH(ROWS($I$14:I65),'Work Orders'!$I$5:$I$104,0)),""),IF(I65="Schedule Allocation",IFERROR(INDEX('Resource Schedule'!$J$5:$J$104,MATCH(ROWS($I$14:I65)-COUNTIF('Work Orders'!$H$5:$H$104,"?*"),'Resource Schedule'!$S$5:$S$104,0)),""),""))</f>
        <v/>
      </c>
      <c r="K65" s="11">
        <f>IF(I65="Work Order",IFERROR(INDEX('Work Orders'!$H$5:$H$104,MATCH(ROWS($I$14:I65),'Work Orders'!$I$5:$I$104,0)),""),IF(I65="Schedule Allocation",IFERROR(INDEX('Resource Schedule'!$R$5:$R$104,MATCH(ROWS($I$14:I65)-COUNTIF('Work Orders'!$H$5:$H$104,"?*"),'Resource Schedule'!$S$5:$S$104,0)),""),""))</f>
        <v/>
      </c>
      <c r="L65" s="10">
        <f>IF(I65="Work Order",IFERROR(INDEX('Work Orders'!$B$5:$B$104,MATCH(ROWS($I$14:I65),'Work Orders'!$I$5:$I$104,0)),""),IF(I65="Schedule Allocation",IFERROR(INDEX('Resource Schedule'!$H$5:$H$104,MATCH(ROWS($I$14:I65)-COUNTIF('Work Orders'!$H$5:$H$104,"?*"),'Resource Schedule'!$S$5:$S$104,0)),""),""))</f>
        <v/>
      </c>
      <c r="M65" s="12">
        <f>IF(I65="Work Order",IFERROR(INDEX('Work Orders'!$E$5:$E$104,MATCH(ROWS($I$14:I65),'Work Orders'!$I$5:$I$104,0)),""),IF(I65="Schedule Allocation",IFERROR(INDEX('Resource Schedule'!$K$5:$K$104,MATCH(ROWS($I$14:I65)-COUNTIF('Work Orders'!$H$5:$H$104,"?*"),'Resource Schedule'!$S$5:$S$104,0)),""),""))</f>
        <v/>
      </c>
    </row>
    <row r="66">
      <c r="A66" s="10">
        <f>IFERROR(INDEX('Resource Schedule'!$H$5:$H$104,MATCH(ROWS($A$14:A66),'Resource Schedule'!$T$5:$T$104,0)),"")</f>
        <v/>
      </c>
      <c r="B66" s="11">
        <f>IFERROR(INDEX('Resource Schedule'!$I$5:$I$104,MATCH(ROWS($A$14:A66),'Resource Schedule'!$T$5:$T$104,0)),"")</f>
        <v/>
      </c>
      <c r="C66" s="11">
        <f>IFERROR(INDEX('Resource Schedule'!$J$5:$J$104,MATCH(ROWS($A$14:A66),'Resource Schedule'!$T$5:$T$104,0)),"")</f>
        <v/>
      </c>
      <c r="D66" s="12">
        <f>IFERROR(INDEX('Resource Schedule'!$K$5:$K$104,MATCH(ROWS($A$14:A66),'Resource Schedule'!$T$5:$T$104,0)),"")</f>
        <v/>
      </c>
      <c r="E66" s="10">
        <f>IFERROR(INDEX('Resource Schedule'!$L$5:$L$104,MATCH(ROWS($A$14:A66),'Resource Schedule'!$T$5:$T$104,0)),"")</f>
        <v/>
      </c>
      <c r="F66" s="12">
        <f>IFERROR(INDEX('Resource Schedule'!$P$5:$P$104,MATCH(ROWS($A$14:A66),'Resource Schedule'!$T$5:$T$104,0)),"")</f>
        <v/>
      </c>
      <c r="G66" s="12">
        <f>IFERROR(INDEX('Resource Schedule'!$Q$5:$Q$104,MATCH(ROWS($A$14:A66),'Resource Schedule'!$T$5:$T$104,0)),"")</f>
        <v/>
      </c>
      <c r="I66" s="11">
        <f>IF(ROWS($I$14:I66)&lt;=COUNTIF('Work Orders'!$H$5:$H$104,"?*"),"Work Order",IF(ROWS($I$14:I66)&lt;=COUNTIF('Work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6" s="11">
        <f>IF(I66="Work Order",IFERROR(INDEX('Work Orders'!$A$5:$A$104,MATCH(ROWS($I$14:I66),'Work Orders'!$I$5:$I$104,0)),""),IF(I66="Schedule Allocation",IFERROR(INDEX('Resource Schedule'!$J$5:$J$104,MATCH(ROWS($I$14:I66)-COUNTIF('Work Orders'!$H$5:$H$104,"?*"),'Resource Schedule'!$S$5:$S$104,0)),""),""))</f>
        <v/>
      </c>
      <c r="K66" s="11">
        <f>IF(I66="Work Order",IFERROR(INDEX('Work Orders'!$H$5:$H$104,MATCH(ROWS($I$14:I66),'Work Orders'!$I$5:$I$104,0)),""),IF(I66="Schedule Allocation",IFERROR(INDEX('Resource Schedule'!$R$5:$R$104,MATCH(ROWS($I$14:I66)-COUNTIF('Work Orders'!$H$5:$H$104,"?*"),'Resource Schedule'!$S$5:$S$104,0)),""),""))</f>
        <v/>
      </c>
      <c r="L66" s="10">
        <f>IF(I66="Work Order",IFERROR(INDEX('Work Orders'!$B$5:$B$104,MATCH(ROWS($I$14:I66),'Work Orders'!$I$5:$I$104,0)),""),IF(I66="Schedule Allocation",IFERROR(INDEX('Resource Schedule'!$H$5:$H$104,MATCH(ROWS($I$14:I66)-COUNTIF('Work Orders'!$H$5:$H$104,"?*"),'Resource Schedule'!$S$5:$S$104,0)),""),""))</f>
        <v/>
      </c>
      <c r="M66" s="12">
        <f>IF(I66="Work Order",IFERROR(INDEX('Work Orders'!$E$5:$E$104,MATCH(ROWS($I$14:I66),'Work Orders'!$I$5:$I$104,0)),""),IF(I66="Schedule Allocation",IFERROR(INDEX('Resource Schedule'!$K$5:$K$104,MATCH(ROWS($I$14:I66)-COUNTIF('Work Orders'!$H$5:$H$104,"?*"),'Resource Schedule'!$S$5:$S$104,0)),""),""))</f>
        <v/>
      </c>
    </row>
    <row r="67">
      <c r="A67" s="10">
        <f>IFERROR(INDEX('Resource Schedule'!$H$5:$H$104,MATCH(ROWS($A$14:A67),'Resource Schedule'!$T$5:$T$104,0)),"")</f>
        <v/>
      </c>
      <c r="B67" s="11">
        <f>IFERROR(INDEX('Resource Schedule'!$I$5:$I$104,MATCH(ROWS($A$14:A67),'Resource Schedule'!$T$5:$T$104,0)),"")</f>
        <v/>
      </c>
      <c r="C67" s="11">
        <f>IFERROR(INDEX('Resource Schedule'!$J$5:$J$104,MATCH(ROWS($A$14:A67),'Resource Schedule'!$T$5:$T$104,0)),"")</f>
        <v/>
      </c>
      <c r="D67" s="12">
        <f>IFERROR(INDEX('Resource Schedule'!$K$5:$K$104,MATCH(ROWS($A$14:A67),'Resource Schedule'!$T$5:$T$104,0)),"")</f>
        <v/>
      </c>
      <c r="E67" s="10">
        <f>IFERROR(INDEX('Resource Schedule'!$L$5:$L$104,MATCH(ROWS($A$14:A67),'Resource Schedule'!$T$5:$T$104,0)),"")</f>
        <v/>
      </c>
      <c r="F67" s="12">
        <f>IFERROR(INDEX('Resource Schedule'!$P$5:$P$104,MATCH(ROWS($A$14:A67),'Resource Schedule'!$T$5:$T$104,0)),"")</f>
        <v/>
      </c>
      <c r="G67" s="12">
        <f>IFERROR(INDEX('Resource Schedule'!$Q$5:$Q$104,MATCH(ROWS($A$14:A67),'Resource Schedule'!$T$5:$T$104,0)),"")</f>
        <v/>
      </c>
      <c r="I67" s="11">
        <f>IF(ROWS($I$14:I67)&lt;=COUNTIF('Work Orders'!$H$5:$H$104,"?*"),"Work Order",IF(ROWS($I$14:I67)&lt;=COUNTIF('Work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7" s="11">
        <f>IF(I67="Work Order",IFERROR(INDEX('Work Orders'!$A$5:$A$104,MATCH(ROWS($I$14:I67),'Work Orders'!$I$5:$I$104,0)),""),IF(I67="Schedule Allocation",IFERROR(INDEX('Resource Schedule'!$J$5:$J$104,MATCH(ROWS($I$14:I67)-COUNTIF('Work Orders'!$H$5:$H$104,"?*"),'Resource Schedule'!$S$5:$S$104,0)),""),""))</f>
        <v/>
      </c>
      <c r="K67" s="11">
        <f>IF(I67="Work Order",IFERROR(INDEX('Work Orders'!$H$5:$H$104,MATCH(ROWS($I$14:I67),'Work Orders'!$I$5:$I$104,0)),""),IF(I67="Schedule Allocation",IFERROR(INDEX('Resource Schedule'!$R$5:$R$104,MATCH(ROWS($I$14:I67)-COUNTIF('Work Orders'!$H$5:$H$104,"?*"),'Resource Schedule'!$S$5:$S$104,0)),""),""))</f>
        <v/>
      </c>
      <c r="L67" s="10">
        <f>IF(I67="Work Order",IFERROR(INDEX('Work Orders'!$B$5:$B$104,MATCH(ROWS($I$14:I67),'Work Orders'!$I$5:$I$104,0)),""),IF(I67="Schedule Allocation",IFERROR(INDEX('Resource Schedule'!$H$5:$H$104,MATCH(ROWS($I$14:I67)-COUNTIF('Work Orders'!$H$5:$H$104,"?*"),'Resource Schedule'!$S$5:$S$104,0)),""),""))</f>
        <v/>
      </c>
      <c r="M67" s="12">
        <f>IF(I67="Work Order",IFERROR(INDEX('Work Orders'!$E$5:$E$104,MATCH(ROWS($I$14:I67),'Work Orders'!$I$5:$I$104,0)),""),IF(I67="Schedule Allocation",IFERROR(INDEX('Resource Schedule'!$K$5:$K$104,MATCH(ROWS($I$14:I67)-COUNTIF('Work Orders'!$H$5:$H$104,"?*"),'Resource Schedule'!$S$5:$S$104,0)),""),""))</f>
        <v/>
      </c>
    </row>
    <row r="68">
      <c r="A68" s="10">
        <f>IFERROR(INDEX('Resource Schedule'!$H$5:$H$104,MATCH(ROWS($A$14:A68),'Resource Schedule'!$T$5:$T$104,0)),"")</f>
        <v/>
      </c>
      <c r="B68" s="11">
        <f>IFERROR(INDEX('Resource Schedule'!$I$5:$I$104,MATCH(ROWS($A$14:A68),'Resource Schedule'!$T$5:$T$104,0)),"")</f>
        <v/>
      </c>
      <c r="C68" s="11">
        <f>IFERROR(INDEX('Resource Schedule'!$J$5:$J$104,MATCH(ROWS($A$14:A68),'Resource Schedule'!$T$5:$T$104,0)),"")</f>
        <v/>
      </c>
      <c r="D68" s="12">
        <f>IFERROR(INDEX('Resource Schedule'!$K$5:$K$104,MATCH(ROWS($A$14:A68),'Resource Schedule'!$T$5:$T$104,0)),"")</f>
        <v/>
      </c>
      <c r="E68" s="10">
        <f>IFERROR(INDEX('Resource Schedule'!$L$5:$L$104,MATCH(ROWS($A$14:A68),'Resource Schedule'!$T$5:$T$104,0)),"")</f>
        <v/>
      </c>
      <c r="F68" s="12">
        <f>IFERROR(INDEX('Resource Schedule'!$P$5:$P$104,MATCH(ROWS($A$14:A68),'Resource Schedule'!$T$5:$T$104,0)),"")</f>
        <v/>
      </c>
      <c r="G68" s="12">
        <f>IFERROR(INDEX('Resource Schedule'!$Q$5:$Q$104,MATCH(ROWS($A$14:A68),'Resource Schedule'!$T$5:$T$104,0)),"")</f>
        <v/>
      </c>
      <c r="I68" s="11">
        <f>IF(ROWS($I$14:I68)&lt;=COUNTIF('Work Orders'!$H$5:$H$104,"?*"),"Work Order",IF(ROWS($I$14:I68)&lt;=COUNTIF('Work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8" s="11">
        <f>IF(I68="Work Order",IFERROR(INDEX('Work Orders'!$A$5:$A$104,MATCH(ROWS($I$14:I68),'Work Orders'!$I$5:$I$104,0)),""),IF(I68="Schedule Allocation",IFERROR(INDEX('Resource Schedule'!$J$5:$J$104,MATCH(ROWS($I$14:I68)-COUNTIF('Work Orders'!$H$5:$H$104,"?*"),'Resource Schedule'!$S$5:$S$104,0)),""),""))</f>
        <v/>
      </c>
      <c r="K68" s="11">
        <f>IF(I68="Work Order",IFERROR(INDEX('Work Orders'!$H$5:$H$104,MATCH(ROWS($I$14:I68),'Work Orders'!$I$5:$I$104,0)),""),IF(I68="Schedule Allocation",IFERROR(INDEX('Resource Schedule'!$R$5:$R$104,MATCH(ROWS($I$14:I68)-COUNTIF('Work Orders'!$H$5:$H$104,"?*"),'Resource Schedule'!$S$5:$S$104,0)),""),""))</f>
        <v/>
      </c>
      <c r="L68" s="10">
        <f>IF(I68="Work Order",IFERROR(INDEX('Work Orders'!$B$5:$B$104,MATCH(ROWS($I$14:I68),'Work Orders'!$I$5:$I$104,0)),""),IF(I68="Schedule Allocation",IFERROR(INDEX('Resource Schedule'!$H$5:$H$104,MATCH(ROWS($I$14:I68)-COUNTIF('Work Orders'!$H$5:$H$104,"?*"),'Resource Schedule'!$S$5:$S$104,0)),""),""))</f>
        <v/>
      </c>
      <c r="M68" s="12">
        <f>IF(I68="Work Order",IFERROR(INDEX('Work Orders'!$E$5:$E$104,MATCH(ROWS($I$14:I68),'Work Orders'!$I$5:$I$104,0)),""),IF(I68="Schedule Allocation",IFERROR(INDEX('Resource Schedule'!$K$5:$K$104,MATCH(ROWS($I$14:I68)-COUNTIF('Work Orders'!$H$5:$H$104,"?*"),'Resource Schedule'!$S$5:$S$104,0)),""),""))</f>
        <v/>
      </c>
    </row>
    <row r="69">
      <c r="A69" s="10">
        <f>IFERROR(INDEX('Resource Schedule'!$H$5:$H$104,MATCH(ROWS($A$14:A69),'Resource Schedule'!$T$5:$T$104,0)),"")</f>
        <v/>
      </c>
      <c r="B69" s="11">
        <f>IFERROR(INDEX('Resource Schedule'!$I$5:$I$104,MATCH(ROWS($A$14:A69),'Resource Schedule'!$T$5:$T$104,0)),"")</f>
        <v/>
      </c>
      <c r="C69" s="11">
        <f>IFERROR(INDEX('Resource Schedule'!$J$5:$J$104,MATCH(ROWS($A$14:A69),'Resource Schedule'!$T$5:$T$104,0)),"")</f>
        <v/>
      </c>
      <c r="D69" s="12">
        <f>IFERROR(INDEX('Resource Schedule'!$K$5:$K$104,MATCH(ROWS($A$14:A69),'Resource Schedule'!$T$5:$T$104,0)),"")</f>
        <v/>
      </c>
      <c r="E69" s="10">
        <f>IFERROR(INDEX('Resource Schedule'!$L$5:$L$104,MATCH(ROWS($A$14:A69),'Resource Schedule'!$T$5:$T$104,0)),"")</f>
        <v/>
      </c>
      <c r="F69" s="12">
        <f>IFERROR(INDEX('Resource Schedule'!$P$5:$P$104,MATCH(ROWS($A$14:A69),'Resource Schedule'!$T$5:$T$104,0)),"")</f>
        <v/>
      </c>
      <c r="G69" s="12">
        <f>IFERROR(INDEX('Resource Schedule'!$Q$5:$Q$104,MATCH(ROWS($A$14:A69),'Resource Schedule'!$T$5:$T$104,0)),"")</f>
        <v/>
      </c>
      <c r="I69" s="11">
        <f>IF(ROWS($I$14:I69)&lt;=COUNTIF('Work Orders'!$H$5:$H$104,"?*"),"Work Order",IF(ROWS($I$14:I69)&lt;=COUNTIF('Work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69" s="11">
        <f>IF(I69="Work Order",IFERROR(INDEX('Work Orders'!$A$5:$A$104,MATCH(ROWS($I$14:I69),'Work Orders'!$I$5:$I$104,0)),""),IF(I69="Schedule Allocation",IFERROR(INDEX('Resource Schedule'!$J$5:$J$104,MATCH(ROWS($I$14:I69)-COUNTIF('Work Orders'!$H$5:$H$104,"?*"),'Resource Schedule'!$S$5:$S$104,0)),""),""))</f>
        <v/>
      </c>
      <c r="K69" s="11">
        <f>IF(I69="Work Order",IFERROR(INDEX('Work Orders'!$H$5:$H$104,MATCH(ROWS($I$14:I69),'Work Orders'!$I$5:$I$104,0)),""),IF(I69="Schedule Allocation",IFERROR(INDEX('Resource Schedule'!$R$5:$R$104,MATCH(ROWS($I$14:I69)-COUNTIF('Work Orders'!$H$5:$H$104,"?*"),'Resource Schedule'!$S$5:$S$104,0)),""),""))</f>
        <v/>
      </c>
      <c r="L69" s="10">
        <f>IF(I69="Work Order",IFERROR(INDEX('Work Orders'!$B$5:$B$104,MATCH(ROWS($I$14:I69),'Work Orders'!$I$5:$I$104,0)),""),IF(I69="Schedule Allocation",IFERROR(INDEX('Resource Schedule'!$H$5:$H$104,MATCH(ROWS($I$14:I69)-COUNTIF('Work Orders'!$H$5:$H$104,"?*"),'Resource Schedule'!$S$5:$S$104,0)),""),""))</f>
        <v/>
      </c>
      <c r="M69" s="12">
        <f>IF(I69="Work Order",IFERROR(INDEX('Work Orders'!$E$5:$E$104,MATCH(ROWS($I$14:I69),'Work Orders'!$I$5:$I$104,0)),""),IF(I69="Schedule Allocation",IFERROR(INDEX('Resource Schedule'!$K$5:$K$104,MATCH(ROWS($I$14:I69)-COUNTIF('Work Orders'!$H$5:$H$104,"?*"),'Resource Schedule'!$S$5:$S$104,0)),""),""))</f>
        <v/>
      </c>
    </row>
    <row r="70">
      <c r="A70" s="10">
        <f>IFERROR(INDEX('Resource Schedule'!$H$5:$H$104,MATCH(ROWS($A$14:A70),'Resource Schedule'!$T$5:$T$104,0)),"")</f>
        <v/>
      </c>
      <c r="B70" s="11">
        <f>IFERROR(INDEX('Resource Schedule'!$I$5:$I$104,MATCH(ROWS($A$14:A70),'Resource Schedule'!$T$5:$T$104,0)),"")</f>
        <v/>
      </c>
      <c r="C70" s="11">
        <f>IFERROR(INDEX('Resource Schedule'!$J$5:$J$104,MATCH(ROWS($A$14:A70),'Resource Schedule'!$T$5:$T$104,0)),"")</f>
        <v/>
      </c>
      <c r="D70" s="12">
        <f>IFERROR(INDEX('Resource Schedule'!$K$5:$K$104,MATCH(ROWS($A$14:A70),'Resource Schedule'!$T$5:$T$104,0)),"")</f>
        <v/>
      </c>
      <c r="E70" s="10">
        <f>IFERROR(INDEX('Resource Schedule'!$L$5:$L$104,MATCH(ROWS($A$14:A70),'Resource Schedule'!$T$5:$T$104,0)),"")</f>
        <v/>
      </c>
      <c r="F70" s="12">
        <f>IFERROR(INDEX('Resource Schedule'!$P$5:$P$104,MATCH(ROWS($A$14:A70),'Resource Schedule'!$T$5:$T$104,0)),"")</f>
        <v/>
      </c>
      <c r="G70" s="12">
        <f>IFERROR(INDEX('Resource Schedule'!$Q$5:$Q$104,MATCH(ROWS($A$14:A70),'Resource Schedule'!$T$5:$T$104,0)),"")</f>
        <v/>
      </c>
      <c r="I70" s="11">
        <f>IF(ROWS($I$14:I70)&lt;=COUNTIF('Work Orders'!$H$5:$H$104,"?*"),"Work Order",IF(ROWS($I$14:I70)&lt;=COUNTIF('Work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0" s="11">
        <f>IF(I70="Work Order",IFERROR(INDEX('Work Orders'!$A$5:$A$104,MATCH(ROWS($I$14:I70),'Work Orders'!$I$5:$I$104,0)),""),IF(I70="Schedule Allocation",IFERROR(INDEX('Resource Schedule'!$J$5:$J$104,MATCH(ROWS($I$14:I70)-COUNTIF('Work Orders'!$H$5:$H$104,"?*"),'Resource Schedule'!$S$5:$S$104,0)),""),""))</f>
        <v/>
      </c>
      <c r="K70" s="11">
        <f>IF(I70="Work Order",IFERROR(INDEX('Work Orders'!$H$5:$H$104,MATCH(ROWS($I$14:I70),'Work Orders'!$I$5:$I$104,0)),""),IF(I70="Schedule Allocation",IFERROR(INDEX('Resource Schedule'!$R$5:$R$104,MATCH(ROWS($I$14:I70)-COUNTIF('Work Orders'!$H$5:$H$104,"?*"),'Resource Schedule'!$S$5:$S$104,0)),""),""))</f>
        <v/>
      </c>
      <c r="L70" s="10">
        <f>IF(I70="Work Order",IFERROR(INDEX('Work Orders'!$B$5:$B$104,MATCH(ROWS($I$14:I70),'Work Orders'!$I$5:$I$104,0)),""),IF(I70="Schedule Allocation",IFERROR(INDEX('Resource Schedule'!$H$5:$H$104,MATCH(ROWS($I$14:I70)-COUNTIF('Work Orders'!$H$5:$H$104,"?*"),'Resource Schedule'!$S$5:$S$104,0)),""),""))</f>
        <v/>
      </c>
      <c r="M70" s="12">
        <f>IF(I70="Work Order",IFERROR(INDEX('Work Orders'!$E$5:$E$104,MATCH(ROWS($I$14:I70),'Work Orders'!$I$5:$I$104,0)),""),IF(I70="Schedule Allocation",IFERROR(INDEX('Resource Schedule'!$K$5:$K$104,MATCH(ROWS($I$14:I70)-COUNTIF('Work Orders'!$H$5:$H$104,"?*"),'Resource Schedule'!$S$5:$S$104,0)),""),""))</f>
        <v/>
      </c>
    </row>
    <row r="71">
      <c r="A71" s="10">
        <f>IFERROR(INDEX('Resource Schedule'!$H$5:$H$104,MATCH(ROWS($A$14:A71),'Resource Schedule'!$T$5:$T$104,0)),"")</f>
        <v/>
      </c>
      <c r="B71" s="11">
        <f>IFERROR(INDEX('Resource Schedule'!$I$5:$I$104,MATCH(ROWS($A$14:A71),'Resource Schedule'!$T$5:$T$104,0)),"")</f>
        <v/>
      </c>
      <c r="C71" s="11">
        <f>IFERROR(INDEX('Resource Schedule'!$J$5:$J$104,MATCH(ROWS($A$14:A71),'Resource Schedule'!$T$5:$T$104,0)),"")</f>
        <v/>
      </c>
      <c r="D71" s="12">
        <f>IFERROR(INDEX('Resource Schedule'!$K$5:$K$104,MATCH(ROWS($A$14:A71),'Resource Schedule'!$T$5:$T$104,0)),"")</f>
        <v/>
      </c>
      <c r="E71" s="10">
        <f>IFERROR(INDEX('Resource Schedule'!$L$5:$L$104,MATCH(ROWS($A$14:A71),'Resource Schedule'!$T$5:$T$104,0)),"")</f>
        <v/>
      </c>
      <c r="F71" s="12">
        <f>IFERROR(INDEX('Resource Schedule'!$P$5:$P$104,MATCH(ROWS($A$14:A71),'Resource Schedule'!$T$5:$T$104,0)),"")</f>
        <v/>
      </c>
      <c r="G71" s="12">
        <f>IFERROR(INDEX('Resource Schedule'!$Q$5:$Q$104,MATCH(ROWS($A$14:A71),'Resource Schedule'!$T$5:$T$104,0)),"")</f>
        <v/>
      </c>
      <c r="I71" s="11">
        <f>IF(ROWS($I$14:I71)&lt;=COUNTIF('Work Orders'!$H$5:$H$104,"?*"),"Work Order",IF(ROWS($I$14:I71)&lt;=COUNTIF('Work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1" s="11">
        <f>IF(I71="Work Order",IFERROR(INDEX('Work Orders'!$A$5:$A$104,MATCH(ROWS($I$14:I71),'Work Orders'!$I$5:$I$104,0)),""),IF(I71="Schedule Allocation",IFERROR(INDEX('Resource Schedule'!$J$5:$J$104,MATCH(ROWS($I$14:I71)-COUNTIF('Work Orders'!$H$5:$H$104,"?*"),'Resource Schedule'!$S$5:$S$104,0)),""),""))</f>
        <v/>
      </c>
      <c r="K71" s="11">
        <f>IF(I71="Work Order",IFERROR(INDEX('Work Orders'!$H$5:$H$104,MATCH(ROWS($I$14:I71),'Work Orders'!$I$5:$I$104,0)),""),IF(I71="Schedule Allocation",IFERROR(INDEX('Resource Schedule'!$R$5:$R$104,MATCH(ROWS($I$14:I71)-COUNTIF('Work Orders'!$H$5:$H$104,"?*"),'Resource Schedule'!$S$5:$S$104,0)),""),""))</f>
        <v/>
      </c>
      <c r="L71" s="10">
        <f>IF(I71="Work Order",IFERROR(INDEX('Work Orders'!$B$5:$B$104,MATCH(ROWS($I$14:I71),'Work Orders'!$I$5:$I$104,0)),""),IF(I71="Schedule Allocation",IFERROR(INDEX('Resource Schedule'!$H$5:$H$104,MATCH(ROWS($I$14:I71)-COUNTIF('Work Orders'!$H$5:$H$104,"?*"),'Resource Schedule'!$S$5:$S$104,0)),""),""))</f>
        <v/>
      </c>
      <c r="M71" s="12">
        <f>IF(I71="Work Order",IFERROR(INDEX('Work Orders'!$E$5:$E$104,MATCH(ROWS($I$14:I71),'Work Orders'!$I$5:$I$104,0)),""),IF(I71="Schedule Allocation",IFERROR(INDEX('Resource Schedule'!$K$5:$K$104,MATCH(ROWS($I$14:I71)-COUNTIF('Work Orders'!$H$5:$H$104,"?*"),'Resource Schedule'!$S$5:$S$104,0)),""),""))</f>
        <v/>
      </c>
    </row>
    <row r="72">
      <c r="A72" s="10">
        <f>IFERROR(INDEX('Resource Schedule'!$H$5:$H$104,MATCH(ROWS($A$14:A72),'Resource Schedule'!$T$5:$T$104,0)),"")</f>
        <v/>
      </c>
      <c r="B72" s="11">
        <f>IFERROR(INDEX('Resource Schedule'!$I$5:$I$104,MATCH(ROWS($A$14:A72),'Resource Schedule'!$T$5:$T$104,0)),"")</f>
        <v/>
      </c>
      <c r="C72" s="11">
        <f>IFERROR(INDEX('Resource Schedule'!$J$5:$J$104,MATCH(ROWS($A$14:A72),'Resource Schedule'!$T$5:$T$104,0)),"")</f>
        <v/>
      </c>
      <c r="D72" s="12">
        <f>IFERROR(INDEX('Resource Schedule'!$K$5:$K$104,MATCH(ROWS($A$14:A72),'Resource Schedule'!$T$5:$T$104,0)),"")</f>
        <v/>
      </c>
      <c r="E72" s="10">
        <f>IFERROR(INDEX('Resource Schedule'!$L$5:$L$104,MATCH(ROWS($A$14:A72),'Resource Schedule'!$T$5:$T$104,0)),"")</f>
        <v/>
      </c>
      <c r="F72" s="12">
        <f>IFERROR(INDEX('Resource Schedule'!$P$5:$P$104,MATCH(ROWS($A$14:A72),'Resource Schedule'!$T$5:$T$104,0)),"")</f>
        <v/>
      </c>
      <c r="G72" s="12">
        <f>IFERROR(INDEX('Resource Schedule'!$Q$5:$Q$104,MATCH(ROWS($A$14:A72),'Resource Schedule'!$T$5:$T$104,0)),"")</f>
        <v/>
      </c>
      <c r="I72" s="11">
        <f>IF(ROWS($I$14:I72)&lt;=COUNTIF('Work Orders'!$H$5:$H$104,"?*"),"Work Order",IF(ROWS($I$14:I72)&lt;=COUNTIF('Work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2" s="11">
        <f>IF(I72="Work Order",IFERROR(INDEX('Work Orders'!$A$5:$A$104,MATCH(ROWS($I$14:I72),'Work Orders'!$I$5:$I$104,0)),""),IF(I72="Schedule Allocation",IFERROR(INDEX('Resource Schedule'!$J$5:$J$104,MATCH(ROWS($I$14:I72)-COUNTIF('Work Orders'!$H$5:$H$104,"?*"),'Resource Schedule'!$S$5:$S$104,0)),""),""))</f>
        <v/>
      </c>
      <c r="K72" s="11">
        <f>IF(I72="Work Order",IFERROR(INDEX('Work Orders'!$H$5:$H$104,MATCH(ROWS($I$14:I72),'Work Orders'!$I$5:$I$104,0)),""),IF(I72="Schedule Allocation",IFERROR(INDEX('Resource Schedule'!$R$5:$R$104,MATCH(ROWS($I$14:I72)-COUNTIF('Work Orders'!$H$5:$H$104,"?*"),'Resource Schedule'!$S$5:$S$104,0)),""),""))</f>
        <v/>
      </c>
      <c r="L72" s="10">
        <f>IF(I72="Work Order",IFERROR(INDEX('Work Orders'!$B$5:$B$104,MATCH(ROWS($I$14:I72),'Work Orders'!$I$5:$I$104,0)),""),IF(I72="Schedule Allocation",IFERROR(INDEX('Resource Schedule'!$H$5:$H$104,MATCH(ROWS($I$14:I72)-COUNTIF('Work Orders'!$H$5:$H$104,"?*"),'Resource Schedule'!$S$5:$S$104,0)),""),""))</f>
        <v/>
      </c>
      <c r="M72" s="12">
        <f>IF(I72="Work Order",IFERROR(INDEX('Work Orders'!$E$5:$E$104,MATCH(ROWS($I$14:I72),'Work Orders'!$I$5:$I$104,0)),""),IF(I72="Schedule Allocation",IFERROR(INDEX('Resource Schedule'!$K$5:$K$104,MATCH(ROWS($I$14:I72)-COUNTIF('Work Orders'!$H$5:$H$104,"?*"),'Resource Schedule'!$S$5:$S$104,0)),""),""))</f>
        <v/>
      </c>
    </row>
    <row r="73">
      <c r="A73" s="10">
        <f>IFERROR(INDEX('Resource Schedule'!$H$5:$H$104,MATCH(ROWS($A$14:A73),'Resource Schedule'!$T$5:$T$104,0)),"")</f>
        <v/>
      </c>
      <c r="B73" s="11">
        <f>IFERROR(INDEX('Resource Schedule'!$I$5:$I$104,MATCH(ROWS($A$14:A73),'Resource Schedule'!$T$5:$T$104,0)),"")</f>
        <v/>
      </c>
      <c r="C73" s="11">
        <f>IFERROR(INDEX('Resource Schedule'!$J$5:$J$104,MATCH(ROWS($A$14:A73),'Resource Schedule'!$T$5:$T$104,0)),"")</f>
        <v/>
      </c>
      <c r="D73" s="12">
        <f>IFERROR(INDEX('Resource Schedule'!$K$5:$K$104,MATCH(ROWS($A$14:A73),'Resource Schedule'!$T$5:$T$104,0)),"")</f>
        <v/>
      </c>
      <c r="E73" s="10">
        <f>IFERROR(INDEX('Resource Schedule'!$L$5:$L$104,MATCH(ROWS($A$14:A73),'Resource Schedule'!$T$5:$T$104,0)),"")</f>
        <v/>
      </c>
      <c r="F73" s="12">
        <f>IFERROR(INDEX('Resource Schedule'!$P$5:$P$104,MATCH(ROWS($A$14:A73),'Resource Schedule'!$T$5:$T$104,0)),"")</f>
        <v/>
      </c>
      <c r="G73" s="12">
        <f>IFERROR(INDEX('Resource Schedule'!$Q$5:$Q$104,MATCH(ROWS($A$14:A73),'Resource Schedule'!$T$5:$T$104,0)),"")</f>
        <v/>
      </c>
      <c r="I73" s="11">
        <f>IF(ROWS($I$14:I73)&lt;=COUNTIF('Work Orders'!$H$5:$H$104,"?*"),"Work Order",IF(ROWS($I$14:I73)&lt;=COUNTIF('Work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3" s="11">
        <f>IF(I73="Work Order",IFERROR(INDEX('Work Orders'!$A$5:$A$104,MATCH(ROWS($I$14:I73),'Work Orders'!$I$5:$I$104,0)),""),IF(I73="Schedule Allocation",IFERROR(INDEX('Resource Schedule'!$J$5:$J$104,MATCH(ROWS($I$14:I73)-COUNTIF('Work Orders'!$H$5:$H$104,"?*"),'Resource Schedule'!$S$5:$S$104,0)),""),""))</f>
        <v/>
      </c>
      <c r="K73" s="11">
        <f>IF(I73="Work Order",IFERROR(INDEX('Work Orders'!$H$5:$H$104,MATCH(ROWS($I$14:I73),'Work Orders'!$I$5:$I$104,0)),""),IF(I73="Schedule Allocation",IFERROR(INDEX('Resource Schedule'!$R$5:$R$104,MATCH(ROWS($I$14:I73)-COUNTIF('Work Orders'!$H$5:$H$104,"?*"),'Resource Schedule'!$S$5:$S$104,0)),""),""))</f>
        <v/>
      </c>
      <c r="L73" s="10">
        <f>IF(I73="Work Order",IFERROR(INDEX('Work Orders'!$B$5:$B$104,MATCH(ROWS($I$14:I73),'Work Orders'!$I$5:$I$104,0)),""),IF(I73="Schedule Allocation",IFERROR(INDEX('Resource Schedule'!$H$5:$H$104,MATCH(ROWS($I$14:I73)-COUNTIF('Work Orders'!$H$5:$H$104,"?*"),'Resource Schedule'!$S$5:$S$104,0)),""),""))</f>
        <v/>
      </c>
      <c r="M73" s="12">
        <f>IF(I73="Work Order",IFERROR(INDEX('Work Orders'!$E$5:$E$104,MATCH(ROWS($I$14:I73),'Work Orders'!$I$5:$I$104,0)),""),IF(I73="Schedule Allocation",IFERROR(INDEX('Resource Schedule'!$K$5:$K$104,MATCH(ROWS($I$14:I73)-COUNTIF('Work Orders'!$H$5:$H$104,"?*"),'Resource Schedule'!$S$5:$S$104,0)),""),""))</f>
        <v/>
      </c>
    </row>
    <row r="74">
      <c r="A74" s="10">
        <f>IFERROR(INDEX('Resource Schedule'!$H$5:$H$104,MATCH(ROWS($A$14:A74),'Resource Schedule'!$T$5:$T$104,0)),"")</f>
        <v/>
      </c>
      <c r="B74" s="11">
        <f>IFERROR(INDEX('Resource Schedule'!$I$5:$I$104,MATCH(ROWS($A$14:A74),'Resource Schedule'!$T$5:$T$104,0)),"")</f>
        <v/>
      </c>
      <c r="C74" s="11">
        <f>IFERROR(INDEX('Resource Schedule'!$J$5:$J$104,MATCH(ROWS($A$14:A74),'Resource Schedule'!$T$5:$T$104,0)),"")</f>
        <v/>
      </c>
      <c r="D74" s="12">
        <f>IFERROR(INDEX('Resource Schedule'!$K$5:$K$104,MATCH(ROWS($A$14:A74),'Resource Schedule'!$T$5:$T$104,0)),"")</f>
        <v/>
      </c>
      <c r="E74" s="10">
        <f>IFERROR(INDEX('Resource Schedule'!$L$5:$L$104,MATCH(ROWS($A$14:A74),'Resource Schedule'!$T$5:$T$104,0)),"")</f>
        <v/>
      </c>
      <c r="F74" s="12">
        <f>IFERROR(INDEX('Resource Schedule'!$P$5:$P$104,MATCH(ROWS($A$14:A74),'Resource Schedule'!$T$5:$T$104,0)),"")</f>
        <v/>
      </c>
      <c r="G74" s="12">
        <f>IFERROR(INDEX('Resource Schedule'!$Q$5:$Q$104,MATCH(ROWS($A$14:A74),'Resource Schedule'!$T$5:$T$104,0)),"")</f>
        <v/>
      </c>
      <c r="I74" s="11">
        <f>IF(ROWS($I$14:I74)&lt;=COUNTIF('Work Orders'!$H$5:$H$104,"?*"),"Work Order",IF(ROWS($I$14:I74)&lt;=COUNTIF('Work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4" s="11">
        <f>IF(I74="Work Order",IFERROR(INDEX('Work Orders'!$A$5:$A$104,MATCH(ROWS($I$14:I74),'Work Orders'!$I$5:$I$104,0)),""),IF(I74="Schedule Allocation",IFERROR(INDEX('Resource Schedule'!$J$5:$J$104,MATCH(ROWS($I$14:I74)-COUNTIF('Work Orders'!$H$5:$H$104,"?*"),'Resource Schedule'!$S$5:$S$104,0)),""),""))</f>
        <v/>
      </c>
      <c r="K74" s="11">
        <f>IF(I74="Work Order",IFERROR(INDEX('Work Orders'!$H$5:$H$104,MATCH(ROWS($I$14:I74),'Work Orders'!$I$5:$I$104,0)),""),IF(I74="Schedule Allocation",IFERROR(INDEX('Resource Schedule'!$R$5:$R$104,MATCH(ROWS($I$14:I74)-COUNTIF('Work Orders'!$H$5:$H$104,"?*"),'Resource Schedule'!$S$5:$S$104,0)),""),""))</f>
        <v/>
      </c>
      <c r="L74" s="10">
        <f>IF(I74="Work Order",IFERROR(INDEX('Work Orders'!$B$5:$B$104,MATCH(ROWS($I$14:I74),'Work Orders'!$I$5:$I$104,0)),""),IF(I74="Schedule Allocation",IFERROR(INDEX('Resource Schedule'!$H$5:$H$104,MATCH(ROWS($I$14:I74)-COUNTIF('Work Orders'!$H$5:$H$104,"?*"),'Resource Schedule'!$S$5:$S$104,0)),""),""))</f>
        <v/>
      </c>
      <c r="M74" s="12">
        <f>IF(I74="Work Order",IFERROR(INDEX('Work Orders'!$E$5:$E$104,MATCH(ROWS($I$14:I74),'Work Orders'!$I$5:$I$104,0)),""),IF(I74="Schedule Allocation",IFERROR(INDEX('Resource Schedule'!$K$5:$K$104,MATCH(ROWS($I$14:I74)-COUNTIF('Work Orders'!$H$5:$H$104,"?*"),'Resource Schedule'!$S$5:$S$104,0)),""),""))</f>
        <v/>
      </c>
    </row>
    <row r="75">
      <c r="A75" s="10">
        <f>IFERROR(INDEX('Resource Schedule'!$H$5:$H$104,MATCH(ROWS($A$14:A75),'Resource Schedule'!$T$5:$T$104,0)),"")</f>
        <v/>
      </c>
      <c r="B75" s="11">
        <f>IFERROR(INDEX('Resource Schedule'!$I$5:$I$104,MATCH(ROWS($A$14:A75),'Resource Schedule'!$T$5:$T$104,0)),"")</f>
        <v/>
      </c>
      <c r="C75" s="11">
        <f>IFERROR(INDEX('Resource Schedule'!$J$5:$J$104,MATCH(ROWS($A$14:A75),'Resource Schedule'!$T$5:$T$104,0)),"")</f>
        <v/>
      </c>
      <c r="D75" s="12">
        <f>IFERROR(INDEX('Resource Schedule'!$K$5:$K$104,MATCH(ROWS($A$14:A75),'Resource Schedule'!$T$5:$T$104,0)),"")</f>
        <v/>
      </c>
      <c r="E75" s="10">
        <f>IFERROR(INDEX('Resource Schedule'!$L$5:$L$104,MATCH(ROWS($A$14:A75),'Resource Schedule'!$T$5:$T$104,0)),"")</f>
        <v/>
      </c>
      <c r="F75" s="12">
        <f>IFERROR(INDEX('Resource Schedule'!$P$5:$P$104,MATCH(ROWS($A$14:A75),'Resource Schedule'!$T$5:$T$104,0)),"")</f>
        <v/>
      </c>
      <c r="G75" s="12">
        <f>IFERROR(INDEX('Resource Schedule'!$Q$5:$Q$104,MATCH(ROWS($A$14:A75),'Resource Schedule'!$T$5:$T$104,0)),"")</f>
        <v/>
      </c>
      <c r="I75" s="11">
        <f>IF(ROWS($I$14:I75)&lt;=COUNTIF('Work Orders'!$H$5:$H$104,"?*"),"Work Order",IF(ROWS($I$14:I75)&lt;=COUNTIF('Work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5" s="11">
        <f>IF(I75="Work Order",IFERROR(INDEX('Work Orders'!$A$5:$A$104,MATCH(ROWS($I$14:I75),'Work Orders'!$I$5:$I$104,0)),""),IF(I75="Schedule Allocation",IFERROR(INDEX('Resource Schedule'!$J$5:$J$104,MATCH(ROWS($I$14:I75)-COUNTIF('Work Orders'!$H$5:$H$104,"?*"),'Resource Schedule'!$S$5:$S$104,0)),""),""))</f>
        <v/>
      </c>
      <c r="K75" s="11">
        <f>IF(I75="Work Order",IFERROR(INDEX('Work Orders'!$H$5:$H$104,MATCH(ROWS($I$14:I75),'Work Orders'!$I$5:$I$104,0)),""),IF(I75="Schedule Allocation",IFERROR(INDEX('Resource Schedule'!$R$5:$R$104,MATCH(ROWS($I$14:I75)-COUNTIF('Work Orders'!$H$5:$H$104,"?*"),'Resource Schedule'!$S$5:$S$104,0)),""),""))</f>
        <v/>
      </c>
      <c r="L75" s="10">
        <f>IF(I75="Work Order",IFERROR(INDEX('Work Orders'!$B$5:$B$104,MATCH(ROWS($I$14:I75),'Work Orders'!$I$5:$I$104,0)),""),IF(I75="Schedule Allocation",IFERROR(INDEX('Resource Schedule'!$H$5:$H$104,MATCH(ROWS($I$14:I75)-COUNTIF('Work Orders'!$H$5:$H$104,"?*"),'Resource Schedule'!$S$5:$S$104,0)),""),""))</f>
        <v/>
      </c>
      <c r="M75" s="12">
        <f>IF(I75="Work Order",IFERROR(INDEX('Work Orders'!$E$5:$E$104,MATCH(ROWS($I$14:I75),'Work Orders'!$I$5:$I$104,0)),""),IF(I75="Schedule Allocation",IFERROR(INDEX('Resource Schedule'!$K$5:$K$104,MATCH(ROWS($I$14:I75)-COUNTIF('Work Orders'!$H$5:$H$104,"?*"),'Resource Schedule'!$S$5:$S$104,0)),""),""))</f>
        <v/>
      </c>
    </row>
    <row r="76">
      <c r="A76" s="10">
        <f>IFERROR(INDEX('Resource Schedule'!$H$5:$H$104,MATCH(ROWS($A$14:A76),'Resource Schedule'!$T$5:$T$104,0)),"")</f>
        <v/>
      </c>
      <c r="B76" s="11">
        <f>IFERROR(INDEX('Resource Schedule'!$I$5:$I$104,MATCH(ROWS($A$14:A76),'Resource Schedule'!$T$5:$T$104,0)),"")</f>
        <v/>
      </c>
      <c r="C76" s="11">
        <f>IFERROR(INDEX('Resource Schedule'!$J$5:$J$104,MATCH(ROWS($A$14:A76),'Resource Schedule'!$T$5:$T$104,0)),"")</f>
        <v/>
      </c>
      <c r="D76" s="12">
        <f>IFERROR(INDEX('Resource Schedule'!$K$5:$K$104,MATCH(ROWS($A$14:A76),'Resource Schedule'!$T$5:$T$104,0)),"")</f>
        <v/>
      </c>
      <c r="E76" s="10">
        <f>IFERROR(INDEX('Resource Schedule'!$L$5:$L$104,MATCH(ROWS($A$14:A76),'Resource Schedule'!$T$5:$T$104,0)),"")</f>
        <v/>
      </c>
      <c r="F76" s="12">
        <f>IFERROR(INDEX('Resource Schedule'!$P$5:$P$104,MATCH(ROWS($A$14:A76),'Resource Schedule'!$T$5:$T$104,0)),"")</f>
        <v/>
      </c>
      <c r="G76" s="12">
        <f>IFERROR(INDEX('Resource Schedule'!$Q$5:$Q$104,MATCH(ROWS($A$14:A76),'Resource Schedule'!$T$5:$T$104,0)),"")</f>
        <v/>
      </c>
      <c r="I76" s="11">
        <f>IF(ROWS($I$14:I76)&lt;=COUNTIF('Work Orders'!$H$5:$H$104,"?*"),"Work Order",IF(ROWS($I$14:I76)&lt;=COUNTIF('Work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6" s="11">
        <f>IF(I76="Work Order",IFERROR(INDEX('Work Orders'!$A$5:$A$104,MATCH(ROWS($I$14:I76),'Work Orders'!$I$5:$I$104,0)),""),IF(I76="Schedule Allocation",IFERROR(INDEX('Resource Schedule'!$J$5:$J$104,MATCH(ROWS($I$14:I76)-COUNTIF('Work Orders'!$H$5:$H$104,"?*"),'Resource Schedule'!$S$5:$S$104,0)),""),""))</f>
        <v/>
      </c>
      <c r="K76" s="11">
        <f>IF(I76="Work Order",IFERROR(INDEX('Work Orders'!$H$5:$H$104,MATCH(ROWS($I$14:I76),'Work Orders'!$I$5:$I$104,0)),""),IF(I76="Schedule Allocation",IFERROR(INDEX('Resource Schedule'!$R$5:$R$104,MATCH(ROWS($I$14:I76)-COUNTIF('Work Orders'!$H$5:$H$104,"?*"),'Resource Schedule'!$S$5:$S$104,0)),""),""))</f>
        <v/>
      </c>
      <c r="L76" s="10">
        <f>IF(I76="Work Order",IFERROR(INDEX('Work Orders'!$B$5:$B$104,MATCH(ROWS($I$14:I76),'Work Orders'!$I$5:$I$104,0)),""),IF(I76="Schedule Allocation",IFERROR(INDEX('Resource Schedule'!$H$5:$H$104,MATCH(ROWS($I$14:I76)-COUNTIF('Work Orders'!$H$5:$H$104,"?*"),'Resource Schedule'!$S$5:$S$104,0)),""),""))</f>
        <v/>
      </c>
      <c r="M76" s="12">
        <f>IF(I76="Work Order",IFERROR(INDEX('Work Orders'!$E$5:$E$104,MATCH(ROWS($I$14:I76),'Work Orders'!$I$5:$I$104,0)),""),IF(I76="Schedule Allocation",IFERROR(INDEX('Resource Schedule'!$K$5:$K$104,MATCH(ROWS($I$14:I76)-COUNTIF('Work Orders'!$H$5:$H$104,"?*"),'Resource Schedule'!$S$5:$S$104,0)),""),""))</f>
        <v/>
      </c>
    </row>
    <row r="77">
      <c r="A77" s="10">
        <f>IFERROR(INDEX('Resource Schedule'!$H$5:$H$104,MATCH(ROWS($A$14:A77),'Resource Schedule'!$T$5:$T$104,0)),"")</f>
        <v/>
      </c>
      <c r="B77" s="11">
        <f>IFERROR(INDEX('Resource Schedule'!$I$5:$I$104,MATCH(ROWS($A$14:A77),'Resource Schedule'!$T$5:$T$104,0)),"")</f>
        <v/>
      </c>
      <c r="C77" s="11">
        <f>IFERROR(INDEX('Resource Schedule'!$J$5:$J$104,MATCH(ROWS($A$14:A77),'Resource Schedule'!$T$5:$T$104,0)),"")</f>
        <v/>
      </c>
      <c r="D77" s="12">
        <f>IFERROR(INDEX('Resource Schedule'!$K$5:$K$104,MATCH(ROWS($A$14:A77),'Resource Schedule'!$T$5:$T$104,0)),"")</f>
        <v/>
      </c>
      <c r="E77" s="10">
        <f>IFERROR(INDEX('Resource Schedule'!$L$5:$L$104,MATCH(ROWS($A$14:A77),'Resource Schedule'!$T$5:$T$104,0)),"")</f>
        <v/>
      </c>
      <c r="F77" s="12">
        <f>IFERROR(INDEX('Resource Schedule'!$P$5:$P$104,MATCH(ROWS($A$14:A77),'Resource Schedule'!$T$5:$T$104,0)),"")</f>
        <v/>
      </c>
      <c r="G77" s="12">
        <f>IFERROR(INDEX('Resource Schedule'!$Q$5:$Q$104,MATCH(ROWS($A$14:A77),'Resource Schedule'!$T$5:$T$104,0)),"")</f>
        <v/>
      </c>
      <c r="I77" s="11">
        <f>IF(ROWS($I$14:I77)&lt;=COUNTIF('Work Orders'!$H$5:$H$104,"?*"),"Work Order",IF(ROWS($I$14:I77)&lt;=COUNTIF('Work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7" s="11">
        <f>IF(I77="Work Order",IFERROR(INDEX('Work Orders'!$A$5:$A$104,MATCH(ROWS($I$14:I77),'Work Orders'!$I$5:$I$104,0)),""),IF(I77="Schedule Allocation",IFERROR(INDEX('Resource Schedule'!$J$5:$J$104,MATCH(ROWS($I$14:I77)-COUNTIF('Work Orders'!$H$5:$H$104,"?*"),'Resource Schedule'!$S$5:$S$104,0)),""),""))</f>
        <v/>
      </c>
      <c r="K77" s="11">
        <f>IF(I77="Work Order",IFERROR(INDEX('Work Orders'!$H$5:$H$104,MATCH(ROWS($I$14:I77),'Work Orders'!$I$5:$I$104,0)),""),IF(I77="Schedule Allocation",IFERROR(INDEX('Resource Schedule'!$R$5:$R$104,MATCH(ROWS($I$14:I77)-COUNTIF('Work Orders'!$H$5:$H$104,"?*"),'Resource Schedule'!$S$5:$S$104,0)),""),""))</f>
        <v/>
      </c>
      <c r="L77" s="10">
        <f>IF(I77="Work Order",IFERROR(INDEX('Work Orders'!$B$5:$B$104,MATCH(ROWS($I$14:I77),'Work Orders'!$I$5:$I$104,0)),""),IF(I77="Schedule Allocation",IFERROR(INDEX('Resource Schedule'!$H$5:$H$104,MATCH(ROWS($I$14:I77)-COUNTIF('Work Orders'!$H$5:$H$104,"?*"),'Resource Schedule'!$S$5:$S$104,0)),""),""))</f>
        <v/>
      </c>
      <c r="M77" s="12">
        <f>IF(I77="Work Order",IFERROR(INDEX('Work Orders'!$E$5:$E$104,MATCH(ROWS($I$14:I77),'Work Orders'!$I$5:$I$104,0)),""),IF(I77="Schedule Allocation",IFERROR(INDEX('Resource Schedule'!$K$5:$K$104,MATCH(ROWS($I$14:I77)-COUNTIF('Work Orders'!$H$5:$H$104,"?*"),'Resource Schedule'!$S$5:$S$104,0)),""),""))</f>
        <v/>
      </c>
    </row>
    <row r="78">
      <c r="A78" s="10">
        <f>IFERROR(INDEX('Resource Schedule'!$H$5:$H$104,MATCH(ROWS($A$14:A78),'Resource Schedule'!$T$5:$T$104,0)),"")</f>
        <v/>
      </c>
      <c r="B78" s="11">
        <f>IFERROR(INDEX('Resource Schedule'!$I$5:$I$104,MATCH(ROWS($A$14:A78),'Resource Schedule'!$T$5:$T$104,0)),"")</f>
        <v/>
      </c>
      <c r="C78" s="11">
        <f>IFERROR(INDEX('Resource Schedule'!$J$5:$J$104,MATCH(ROWS($A$14:A78),'Resource Schedule'!$T$5:$T$104,0)),"")</f>
        <v/>
      </c>
      <c r="D78" s="12">
        <f>IFERROR(INDEX('Resource Schedule'!$K$5:$K$104,MATCH(ROWS($A$14:A78),'Resource Schedule'!$T$5:$T$104,0)),"")</f>
        <v/>
      </c>
      <c r="E78" s="10">
        <f>IFERROR(INDEX('Resource Schedule'!$L$5:$L$104,MATCH(ROWS($A$14:A78),'Resource Schedule'!$T$5:$T$104,0)),"")</f>
        <v/>
      </c>
      <c r="F78" s="12">
        <f>IFERROR(INDEX('Resource Schedule'!$P$5:$P$104,MATCH(ROWS($A$14:A78),'Resource Schedule'!$T$5:$T$104,0)),"")</f>
        <v/>
      </c>
      <c r="G78" s="12">
        <f>IFERROR(INDEX('Resource Schedule'!$Q$5:$Q$104,MATCH(ROWS($A$14:A78),'Resource Schedule'!$T$5:$T$104,0)),"")</f>
        <v/>
      </c>
      <c r="I78" s="11">
        <f>IF(ROWS($I$14:I78)&lt;=COUNTIF('Work Orders'!$H$5:$H$104,"?*"),"Work Order",IF(ROWS($I$14:I78)&lt;=COUNTIF('Work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8" s="11">
        <f>IF(I78="Work Order",IFERROR(INDEX('Work Orders'!$A$5:$A$104,MATCH(ROWS($I$14:I78),'Work Orders'!$I$5:$I$104,0)),""),IF(I78="Schedule Allocation",IFERROR(INDEX('Resource Schedule'!$J$5:$J$104,MATCH(ROWS($I$14:I78)-COUNTIF('Work Orders'!$H$5:$H$104,"?*"),'Resource Schedule'!$S$5:$S$104,0)),""),""))</f>
        <v/>
      </c>
      <c r="K78" s="11">
        <f>IF(I78="Work Order",IFERROR(INDEX('Work Orders'!$H$5:$H$104,MATCH(ROWS($I$14:I78),'Work Orders'!$I$5:$I$104,0)),""),IF(I78="Schedule Allocation",IFERROR(INDEX('Resource Schedule'!$R$5:$R$104,MATCH(ROWS($I$14:I78)-COUNTIF('Work Orders'!$H$5:$H$104,"?*"),'Resource Schedule'!$S$5:$S$104,0)),""),""))</f>
        <v/>
      </c>
      <c r="L78" s="10">
        <f>IF(I78="Work Order",IFERROR(INDEX('Work Orders'!$B$5:$B$104,MATCH(ROWS($I$14:I78),'Work Orders'!$I$5:$I$104,0)),""),IF(I78="Schedule Allocation",IFERROR(INDEX('Resource Schedule'!$H$5:$H$104,MATCH(ROWS($I$14:I78)-COUNTIF('Work Orders'!$H$5:$H$104,"?*"),'Resource Schedule'!$S$5:$S$104,0)),""),""))</f>
        <v/>
      </c>
      <c r="M78" s="12">
        <f>IF(I78="Work Order",IFERROR(INDEX('Work Orders'!$E$5:$E$104,MATCH(ROWS($I$14:I78),'Work Orders'!$I$5:$I$104,0)),""),IF(I78="Schedule Allocation",IFERROR(INDEX('Resource Schedule'!$K$5:$K$104,MATCH(ROWS($I$14:I78)-COUNTIF('Work Orders'!$H$5:$H$104,"?*"),'Resource Schedule'!$S$5:$S$104,0)),""),""))</f>
        <v/>
      </c>
    </row>
    <row r="79">
      <c r="A79" s="10">
        <f>IFERROR(INDEX('Resource Schedule'!$H$5:$H$104,MATCH(ROWS($A$14:A79),'Resource Schedule'!$T$5:$T$104,0)),"")</f>
        <v/>
      </c>
      <c r="B79" s="11">
        <f>IFERROR(INDEX('Resource Schedule'!$I$5:$I$104,MATCH(ROWS($A$14:A79),'Resource Schedule'!$T$5:$T$104,0)),"")</f>
        <v/>
      </c>
      <c r="C79" s="11">
        <f>IFERROR(INDEX('Resource Schedule'!$J$5:$J$104,MATCH(ROWS($A$14:A79),'Resource Schedule'!$T$5:$T$104,0)),"")</f>
        <v/>
      </c>
      <c r="D79" s="12">
        <f>IFERROR(INDEX('Resource Schedule'!$K$5:$K$104,MATCH(ROWS($A$14:A79),'Resource Schedule'!$T$5:$T$104,0)),"")</f>
        <v/>
      </c>
      <c r="E79" s="10">
        <f>IFERROR(INDEX('Resource Schedule'!$L$5:$L$104,MATCH(ROWS($A$14:A79),'Resource Schedule'!$T$5:$T$104,0)),"")</f>
        <v/>
      </c>
      <c r="F79" s="12">
        <f>IFERROR(INDEX('Resource Schedule'!$P$5:$P$104,MATCH(ROWS($A$14:A79),'Resource Schedule'!$T$5:$T$104,0)),"")</f>
        <v/>
      </c>
      <c r="G79" s="12">
        <f>IFERROR(INDEX('Resource Schedule'!$Q$5:$Q$104,MATCH(ROWS($A$14:A79),'Resource Schedule'!$T$5:$T$104,0)),"")</f>
        <v/>
      </c>
      <c r="I79" s="11">
        <f>IF(ROWS($I$14:I79)&lt;=COUNTIF('Work Orders'!$H$5:$H$104,"?*"),"Work Order",IF(ROWS($I$14:I79)&lt;=COUNTIF('Work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79" s="11">
        <f>IF(I79="Work Order",IFERROR(INDEX('Work Orders'!$A$5:$A$104,MATCH(ROWS($I$14:I79),'Work Orders'!$I$5:$I$104,0)),""),IF(I79="Schedule Allocation",IFERROR(INDEX('Resource Schedule'!$J$5:$J$104,MATCH(ROWS($I$14:I79)-COUNTIF('Work Orders'!$H$5:$H$104,"?*"),'Resource Schedule'!$S$5:$S$104,0)),""),""))</f>
        <v/>
      </c>
      <c r="K79" s="11">
        <f>IF(I79="Work Order",IFERROR(INDEX('Work Orders'!$H$5:$H$104,MATCH(ROWS($I$14:I79),'Work Orders'!$I$5:$I$104,0)),""),IF(I79="Schedule Allocation",IFERROR(INDEX('Resource Schedule'!$R$5:$R$104,MATCH(ROWS($I$14:I79)-COUNTIF('Work Orders'!$H$5:$H$104,"?*"),'Resource Schedule'!$S$5:$S$104,0)),""),""))</f>
        <v/>
      </c>
      <c r="L79" s="10">
        <f>IF(I79="Work Order",IFERROR(INDEX('Work Orders'!$B$5:$B$104,MATCH(ROWS($I$14:I79),'Work Orders'!$I$5:$I$104,0)),""),IF(I79="Schedule Allocation",IFERROR(INDEX('Resource Schedule'!$H$5:$H$104,MATCH(ROWS($I$14:I79)-COUNTIF('Work Orders'!$H$5:$H$104,"?*"),'Resource Schedule'!$S$5:$S$104,0)),""),""))</f>
        <v/>
      </c>
      <c r="M79" s="12">
        <f>IF(I79="Work Order",IFERROR(INDEX('Work Orders'!$E$5:$E$104,MATCH(ROWS($I$14:I79),'Work Orders'!$I$5:$I$104,0)),""),IF(I79="Schedule Allocation",IFERROR(INDEX('Resource Schedule'!$K$5:$K$104,MATCH(ROWS($I$14:I79)-COUNTIF('Work Orders'!$H$5:$H$104,"?*"),'Resource Schedule'!$S$5:$S$104,0)),""),""))</f>
        <v/>
      </c>
    </row>
    <row r="80">
      <c r="A80" s="10">
        <f>IFERROR(INDEX('Resource Schedule'!$H$5:$H$104,MATCH(ROWS($A$14:A80),'Resource Schedule'!$T$5:$T$104,0)),"")</f>
        <v/>
      </c>
      <c r="B80" s="11">
        <f>IFERROR(INDEX('Resource Schedule'!$I$5:$I$104,MATCH(ROWS($A$14:A80),'Resource Schedule'!$T$5:$T$104,0)),"")</f>
        <v/>
      </c>
      <c r="C80" s="11">
        <f>IFERROR(INDEX('Resource Schedule'!$J$5:$J$104,MATCH(ROWS($A$14:A80),'Resource Schedule'!$T$5:$T$104,0)),"")</f>
        <v/>
      </c>
      <c r="D80" s="12">
        <f>IFERROR(INDEX('Resource Schedule'!$K$5:$K$104,MATCH(ROWS($A$14:A80),'Resource Schedule'!$T$5:$T$104,0)),"")</f>
        <v/>
      </c>
      <c r="E80" s="10">
        <f>IFERROR(INDEX('Resource Schedule'!$L$5:$L$104,MATCH(ROWS($A$14:A80),'Resource Schedule'!$T$5:$T$104,0)),"")</f>
        <v/>
      </c>
      <c r="F80" s="12">
        <f>IFERROR(INDEX('Resource Schedule'!$P$5:$P$104,MATCH(ROWS($A$14:A80),'Resource Schedule'!$T$5:$T$104,0)),"")</f>
        <v/>
      </c>
      <c r="G80" s="12">
        <f>IFERROR(INDEX('Resource Schedule'!$Q$5:$Q$104,MATCH(ROWS($A$14:A80),'Resource Schedule'!$T$5:$T$104,0)),"")</f>
        <v/>
      </c>
      <c r="I80" s="11">
        <f>IF(ROWS($I$14:I80)&lt;=COUNTIF('Work Orders'!$H$5:$H$104,"?*"),"Work Order",IF(ROWS($I$14:I80)&lt;=COUNTIF('Work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0" s="11">
        <f>IF(I80="Work Order",IFERROR(INDEX('Work Orders'!$A$5:$A$104,MATCH(ROWS($I$14:I80),'Work Orders'!$I$5:$I$104,0)),""),IF(I80="Schedule Allocation",IFERROR(INDEX('Resource Schedule'!$J$5:$J$104,MATCH(ROWS($I$14:I80)-COUNTIF('Work Orders'!$H$5:$H$104,"?*"),'Resource Schedule'!$S$5:$S$104,0)),""),""))</f>
        <v/>
      </c>
      <c r="K80" s="11">
        <f>IF(I80="Work Order",IFERROR(INDEX('Work Orders'!$H$5:$H$104,MATCH(ROWS($I$14:I80),'Work Orders'!$I$5:$I$104,0)),""),IF(I80="Schedule Allocation",IFERROR(INDEX('Resource Schedule'!$R$5:$R$104,MATCH(ROWS($I$14:I80)-COUNTIF('Work Orders'!$H$5:$H$104,"?*"),'Resource Schedule'!$S$5:$S$104,0)),""),""))</f>
        <v/>
      </c>
      <c r="L80" s="10">
        <f>IF(I80="Work Order",IFERROR(INDEX('Work Orders'!$B$5:$B$104,MATCH(ROWS($I$14:I80),'Work Orders'!$I$5:$I$104,0)),""),IF(I80="Schedule Allocation",IFERROR(INDEX('Resource Schedule'!$H$5:$H$104,MATCH(ROWS($I$14:I80)-COUNTIF('Work Orders'!$H$5:$H$104,"?*"),'Resource Schedule'!$S$5:$S$104,0)),""),""))</f>
        <v/>
      </c>
      <c r="M80" s="12">
        <f>IF(I80="Work Order",IFERROR(INDEX('Work Orders'!$E$5:$E$104,MATCH(ROWS($I$14:I80),'Work Orders'!$I$5:$I$104,0)),""),IF(I80="Schedule Allocation",IFERROR(INDEX('Resource Schedule'!$K$5:$K$104,MATCH(ROWS($I$14:I80)-COUNTIF('Work Orders'!$H$5:$H$104,"?*"),'Resource Schedule'!$S$5:$S$104,0)),""),""))</f>
        <v/>
      </c>
    </row>
    <row r="81">
      <c r="A81" s="10">
        <f>IFERROR(INDEX('Resource Schedule'!$H$5:$H$104,MATCH(ROWS($A$14:A81),'Resource Schedule'!$T$5:$T$104,0)),"")</f>
        <v/>
      </c>
      <c r="B81" s="11">
        <f>IFERROR(INDEX('Resource Schedule'!$I$5:$I$104,MATCH(ROWS($A$14:A81),'Resource Schedule'!$T$5:$T$104,0)),"")</f>
        <v/>
      </c>
      <c r="C81" s="11">
        <f>IFERROR(INDEX('Resource Schedule'!$J$5:$J$104,MATCH(ROWS($A$14:A81),'Resource Schedule'!$T$5:$T$104,0)),"")</f>
        <v/>
      </c>
      <c r="D81" s="12">
        <f>IFERROR(INDEX('Resource Schedule'!$K$5:$K$104,MATCH(ROWS($A$14:A81),'Resource Schedule'!$T$5:$T$104,0)),"")</f>
        <v/>
      </c>
      <c r="E81" s="10">
        <f>IFERROR(INDEX('Resource Schedule'!$L$5:$L$104,MATCH(ROWS($A$14:A81),'Resource Schedule'!$T$5:$T$104,0)),"")</f>
        <v/>
      </c>
      <c r="F81" s="12">
        <f>IFERROR(INDEX('Resource Schedule'!$P$5:$P$104,MATCH(ROWS($A$14:A81),'Resource Schedule'!$T$5:$T$104,0)),"")</f>
        <v/>
      </c>
      <c r="G81" s="12">
        <f>IFERROR(INDEX('Resource Schedule'!$Q$5:$Q$104,MATCH(ROWS($A$14:A81),'Resource Schedule'!$T$5:$T$104,0)),"")</f>
        <v/>
      </c>
      <c r="I81" s="11">
        <f>IF(ROWS($I$14:I81)&lt;=COUNTIF('Work Orders'!$H$5:$H$104,"?*"),"Work Order",IF(ROWS($I$14:I81)&lt;=COUNTIF('Work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1" s="11">
        <f>IF(I81="Work Order",IFERROR(INDEX('Work Orders'!$A$5:$A$104,MATCH(ROWS($I$14:I81),'Work Orders'!$I$5:$I$104,0)),""),IF(I81="Schedule Allocation",IFERROR(INDEX('Resource Schedule'!$J$5:$J$104,MATCH(ROWS($I$14:I81)-COUNTIF('Work Orders'!$H$5:$H$104,"?*"),'Resource Schedule'!$S$5:$S$104,0)),""),""))</f>
        <v/>
      </c>
      <c r="K81" s="11">
        <f>IF(I81="Work Order",IFERROR(INDEX('Work Orders'!$H$5:$H$104,MATCH(ROWS($I$14:I81),'Work Orders'!$I$5:$I$104,0)),""),IF(I81="Schedule Allocation",IFERROR(INDEX('Resource Schedule'!$R$5:$R$104,MATCH(ROWS($I$14:I81)-COUNTIF('Work Orders'!$H$5:$H$104,"?*"),'Resource Schedule'!$S$5:$S$104,0)),""),""))</f>
        <v/>
      </c>
      <c r="L81" s="10">
        <f>IF(I81="Work Order",IFERROR(INDEX('Work Orders'!$B$5:$B$104,MATCH(ROWS($I$14:I81),'Work Orders'!$I$5:$I$104,0)),""),IF(I81="Schedule Allocation",IFERROR(INDEX('Resource Schedule'!$H$5:$H$104,MATCH(ROWS($I$14:I81)-COUNTIF('Work Orders'!$H$5:$H$104,"?*"),'Resource Schedule'!$S$5:$S$104,0)),""),""))</f>
        <v/>
      </c>
      <c r="M81" s="12">
        <f>IF(I81="Work Order",IFERROR(INDEX('Work Orders'!$E$5:$E$104,MATCH(ROWS($I$14:I81),'Work Orders'!$I$5:$I$104,0)),""),IF(I81="Schedule Allocation",IFERROR(INDEX('Resource Schedule'!$K$5:$K$104,MATCH(ROWS($I$14:I81)-COUNTIF('Work Orders'!$H$5:$H$104,"?*"),'Resource Schedule'!$S$5:$S$104,0)),""),""))</f>
        <v/>
      </c>
    </row>
    <row r="82">
      <c r="A82" s="10">
        <f>IFERROR(INDEX('Resource Schedule'!$H$5:$H$104,MATCH(ROWS($A$14:A82),'Resource Schedule'!$T$5:$T$104,0)),"")</f>
        <v/>
      </c>
      <c r="B82" s="11">
        <f>IFERROR(INDEX('Resource Schedule'!$I$5:$I$104,MATCH(ROWS($A$14:A82),'Resource Schedule'!$T$5:$T$104,0)),"")</f>
        <v/>
      </c>
      <c r="C82" s="11">
        <f>IFERROR(INDEX('Resource Schedule'!$J$5:$J$104,MATCH(ROWS($A$14:A82),'Resource Schedule'!$T$5:$T$104,0)),"")</f>
        <v/>
      </c>
      <c r="D82" s="12">
        <f>IFERROR(INDEX('Resource Schedule'!$K$5:$K$104,MATCH(ROWS($A$14:A82),'Resource Schedule'!$T$5:$T$104,0)),"")</f>
        <v/>
      </c>
      <c r="E82" s="10">
        <f>IFERROR(INDEX('Resource Schedule'!$L$5:$L$104,MATCH(ROWS($A$14:A82),'Resource Schedule'!$T$5:$T$104,0)),"")</f>
        <v/>
      </c>
      <c r="F82" s="12">
        <f>IFERROR(INDEX('Resource Schedule'!$P$5:$P$104,MATCH(ROWS($A$14:A82),'Resource Schedule'!$T$5:$T$104,0)),"")</f>
        <v/>
      </c>
      <c r="G82" s="12">
        <f>IFERROR(INDEX('Resource Schedule'!$Q$5:$Q$104,MATCH(ROWS($A$14:A82),'Resource Schedule'!$T$5:$T$104,0)),"")</f>
        <v/>
      </c>
      <c r="I82" s="11">
        <f>IF(ROWS($I$14:I82)&lt;=COUNTIF('Work Orders'!$H$5:$H$104,"?*"),"Work Order",IF(ROWS($I$14:I82)&lt;=COUNTIF('Work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2" s="11">
        <f>IF(I82="Work Order",IFERROR(INDEX('Work Orders'!$A$5:$A$104,MATCH(ROWS($I$14:I82),'Work Orders'!$I$5:$I$104,0)),""),IF(I82="Schedule Allocation",IFERROR(INDEX('Resource Schedule'!$J$5:$J$104,MATCH(ROWS($I$14:I82)-COUNTIF('Work Orders'!$H$5:$H$104,"?*"),'Resource Schedule'!$S$5:$S$104,0)),""),""))</f>
        <v/>
      </c>
      <c r="K82" s="11">
        <f>IF(I82="Work Order",IFERROR(INDEX('Work Orders'!$H$5:$H$104,MATCH(ROWS($I$14:I82),'Work Orders'!$I$5:$I$104,0)),""),IF(I82="Schedule Allocation",IFERROR(INDEX('Resource Schedule'!$R$5:$R$104,MATCH(ROWS($I$14:I82)-COUNTIF('Work Orders'!$H$5:$H$104,"?*"),'Resource Schedule'!$S$5:$S$104,0)),""),""))</f>
        <v/>
      </c>
      <c r="L82" s="10">
        <f>IF(I82="Work Order",IFERROR(INDEX('Work Orders'!$B$5:$B$104,MATCH(ROWS($I$14:I82),'Work Orders'!$I$5:$I$104,0)),""),IF(I82="Schedule Allocation",IFERROR(INDEX('Resource Schedule'!$H$5:$H$104,MATCH(ROWS($I$14:I82)-COUNTIF('Work Orders'!$H$5:$H$104,"?*"),'Resource Schedule'!$S$5:$S$104,0)),""),""))</f>
        <v/>
      </c>
      <c r="M82" s="12">
        <f>IF(I82="Work Order",IFERROR(INDEX('Work Orders'!$E$5:$E$104,MATCH(ROWS($I$14:I82),'Work Orders'!$I$5:$I$104,0)),""),IF(I82="Schedule Allocation",IFERROR(INDEX('Resource Schedule'!$K$5:$K$104,MATCH(ROWS($I$14:I82)-COUNTIF('Work Orders'!$H$5:$H$104,"?*"),'Resource Schedule'!$S$5:$S$104,0)),""),""))</f>
        <v/>
      </c>
    </row>
    <row r="83">
      <c r="A83" s="10">
        <f>IFERROR(INDEX('Resource Schedule'!$H$5:$H$104,MATCH(ROWS($A$14:A83),'Resource Schedule'!$T$5:$T$104,0)),"")</f>
        <v/>
      </c>
      <c r="B83" s="11">
        <f>IFERROR(INDEX('Resource Schedule'!$I$5:$I$104,MATCH(ROWS($A$14:A83),'Resource Schedule'!$T$5:$T$104,0)),"")</f>
        <v/>
      </c>
      <c r="C83" s="11">
        <f>IFERROR(INDEX('Resource Schedule'!$J$5:$J$104,MATCH(ROWS($A$14:A83),'Resource Schedule'!$T$5:$T$104,0)),"")</f>
        <v/>
      </c>
      <c r="D83" s="12">
        <f>IFERROR(INDEX('Resource Schedule'!$K$5:$K$104,MATCH(ROWS($A$14:A83),'Resource Schedule'!$T$5:$T$104,0)),"")</f>
        <v/>
      </c>
      <c r="E83" s="10">
        <f>IFERROR(INDEX('Resource Schedule'!$L$5:$L$104,MATCH(ROWS($A$14:A83),'Resource Schedule'!$T$5:$T$104,0)),"")</f>
        <v/>
      </c>
      <c r="F83" s="12">
        <f>IFERROR(INDEX('Resource Schedule'!$P$5:$P$104,MATCH(ROWS($A$14:A83),'Resource Schedule'!$T$5:$T$104,0)),"")</f>
        <v/>
      </c>
      <c r="G83" s="12">
        <f>IFERROR(INDEX('Resource Schedule'!$Q$5:$Q$104,MATCH(ROWS($A$14:A83),'Resource Schedule'!$T$5:$T$104,0)),"")</f>
        <v/>
      </c>
      <c r="I83" s="11">
        <f>IF(ROWS($I$14:I83)&lt;=COUNTIF('Work Orders'!$H$5:$H$104,"?*"),"Work Order",IF(ROWS($I$14:I83)&lt;=COUNTIF('Work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3" s="11">
        <f>IF(I83="Work Order",IFERROR(INDEX('Work Orders'!$A$5:$A$104,MATCH(ROWS($I$14:I83),'Work Orders'!$I$5:$I$104,0)),""),IF(I83="Schedule Allocation",IFERROR(INDEX('Resource Schedule'!$J$5:$J$104,MATCH(ROWS($I$14:I83)-COUNTIF('Work Orders'!$H$5:$H$104,"?*"),'Resource Schedule'!$S$5:$S$104,0)),""),""))</f>
        <v/>
      </c>
      <c r="K83" s="11">
        <f>IF(I83="Work Order",IFERROR(INDEX('Work Orders'!$H$5:$H$104,MATCH(ROWS($I$14:I83),'Work Orders'!$I$5:$I$104,0)),""),IF(I83="Schedule Allocation",IFERROR(INDEX('Resource Schedule'!$R$5:$R$104,MATCH(ROWS($I$14:I83)-COUNTIF('Work Orders'!$H$5:$H$104,"?*"),'Resource Schedule'!$S$5:$S$104,0)),""),""))</f>
        <v/>
      </c>
      <c r="L83" s="10">
        <f>IF(I83="Work Order",IFERROR(INDEX('Work Orders'!$B$5:$B$104,MATCH(ROWS($I$14:I83),'Work Orders'!$I$5:$I$104,0)),""),IF(I83="Schedule Allocation",IFERROR(INDEX('Resource Schedule'!$H$5:$H$104,MATCH(ROWS($I$14:I83)-COUNTIF('Work Orders'!$H$5:$H$104,"?*"),'Resource Schedule'!$S$5:$S$104,0)),""),""))</f>
        <v/>
      </c>
      <c r="M83" s="12">
        <f>IF(I83="Work Order",IFERROR(INDEX('Work Orders'!$E$5:$E$104,MATCH(ROWS($I$14:I83),'Work Orders'!$I$5:$I$104,0)),""),IF(I83="Schedule Allocation",IFERROR(INDEX('Resource Schedule'!$K$5:$K$104,MATCH(ROWS($I$14:I83)-COUNTIF('Work Orders'!$H$5:$H$104,"?*"),'Resource Schedule'!$S$5:$S$104,0)),""),""))</f>
        <v/>
      </c>
    </row>
    <row r="84">
      <c r="A84" s="10">
        <f>IFERROR(INDEX('Resource Schedule'!$H$5:$H$104,MATCH(ROWS($A$14:A84),'Resource Schedule'!$T$5:$T$104,0)),"")</f>
        <v/>
      </c>
      <c r="B84" s="11">
        <f>IFERROR(INDEX('Resource Schedule'!$I$5:$I$104,MATCH(ROWS($A$14:A84),'Resource Schedule'!$T$5:$T$104,0)),"")</f>
        <v/>
      </c>
      <c r="C84" s="11">
        <f>IFERROR(INDEX('Resource Schedule'!$J$5:$J$104,MATCH(ROWS($A$14:A84),'Resource Schedule'!$T$5:$T$104,0)),"")</f>
        <v/>
      </c>
      <c r="D84" s="12">
        <f>IFERROR(INDEX('Resource Schedule'!$K$5:$K$104,MATCH(ROWS($A$14:A84),'Resource Schedule'!$T$5:$T$104,0)),"")</f>
        <v/>
      </c>
      <c r="E84" s="10">
        <f>IFERROR(INDEX('Resource Schedule'!$L$5:$L$104,MATCH(ROWS($A$14:A84),'Resource Schedule'!$T$5:$T$104,0)),"")</f>
        <v/>
      </c>
      <c r="F84" s="12">
        <f>IFERROR(INDEX('Resource Schedule'!$P$5:$P$104,MATCH(ROWS($A$14:A84),'Resource Schedule'!$T$5:$T$104,0)),"")</f>
        <v/>
      </c>
      <c r="G84" s="12">
        <f>IFERROR(INDEX('Resource Schedule'!$Q$5:$Q$104,MATCH(ROWS($A$14:A84),'Resource Schedule'!$T$5:$T$104,0)),"")</f>
        <v/>
      </c>
      <c r="I84" s="11">
        <f>IF(ROWS($I$14:I84)&lt;=COUNTIF('Work Orders'!$H$5:$H$104,"?*"),"Work Order",IF(ROWS($I$14:I84)&lt;=COUNTIF('Work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4" s="11">
        <f>IF(I84="Work Order",IFERROR(INDEX('Work Orders'!$A$5:$A$104,MATCH(ROWS($I$14:I84),'Work Orders'!$I$5:$I$104,0)),""),IF(I84="Schedule Allocation",IFERROR(INDEX('Resource Schedule'!$J$5:$J$104,MATCH(ROWS($I$14:I84)-COUNTIF('Work Orders'!$H$5:$H$104,"?*"),'Resource Schedule'!$S$5:$S$104,0)),""),""))</f>
        <v/>
      </c>
      <c r="K84" s="11">
        <f>IF(I84="Work Order",IFERROR(INDEX('Work Orders'!$H$5:$H$104,MATCH(ROWS($I$14:I84),'Work Orders'!$I$5:$I$104,0)),""),IF(I84="Schedule Allocation",IFERROR(INDEX('Resource Schedule'!$R$5:$R$104,MATCH(ROWS($I$14:I84)-COUNTIF('Work Orders'!$H$5:$H$104,"?*"),'Resource Schedule'!$S$5:$S$104,0)),""),""))</f>
        <v/>
      </c>
      <c r="L84" s="10">
        <f>IF(I84="Work Order",IFERROR(INDEX('Work Orders'!$B$5:$B$104,MATCH(ROWS($I$14:I84),'Work Orders'!$I$5:$I$104,0)),""),IF(I84="Schedule Allocation",IFERROR(INDEX('Resource Schedule'!$H$5:$H$104,MATCH(ROWS($I$14:I84)-COUNTIF('Work Orders'!$H$5:$H$104,"?*"),'Resource Schedule'!$S$5:$S$104,0)),""),""))</f>
        <v/>
      </c>
      <c r="M84" s="12">
        <f>IF(I84="Work Order",IFERROR(INDEX('Work Orders'!$E$5:$E$104,MATCH(ROWS($I$14:I84),'Work Orders'!$I$5:$I$104,0)),""),IF(I84="Schedule Allocation",IFERROR(INDEX('Resource Schedule'!$K$5:$K$104,MATCH(ROWS($I$14:I84)-COUNTIF('Work Orders'!$H$5:$H$104,"?*"),'Resource Schedule'!$S$5:$S$104,0)),""),""))</f>
        <v/>
      </c>
    </row>
    <row r="85">
      <c r="A85" s="10">
        <f>IFERROR(INDEX('Resource Schedule'!$H$5:$H$104,MATCH(ROWS($A$14:A85),'Resource Schedule'!$T$5:$T$104,0)),"")</f>
        <v/>
      </c>
      <c r="B85" s="11">
        <f>IFERROR(INDEX('Resource Schedule'!$I$5:$I$104,MATCH(ROWS($A$14:A85),'Resource Schedule'!$T$5:$T$104,0)),"")</f>
        <v/>
      </c>
      <c r="C85" s="11">
        <f>IFERROR(INDEX('Resource Schedule'!$J$5:$J$104,MATCH(ROWS($A$14:A85),'Resource Schedule'!$T$5:$T$104,0)),"")</f>
        <v/>
      </c>
      <c r="D85" s="12">
        <f>IFERROR(INDEX('Resource Schedule'!$K$5:$K$104,MATCH(ROWS($A$14:A85),'Resource Schedule'!$T$5:$T$104,0)),"")</f>
        <v/>
      </c>
      <c r="E85" s="10">
        <f>IFERROR(INDEX('Resource Schedule'!$L$5:$L$104,MATCH(ROWS($A$14:A85),'Resource Schedule'!$T$5:$T$104,0)),"")</f>
        <v/>
      </c>
      <c r="F85" s="12">
        <f>IFERROR(INDEX('Resource Schedule'!$P$5:$P$104,MATCH(ROWS($A$14:A85),'Resource Schedule'!$T$5:$T$104,0)),"")</f>
        <v/>
      </c>
      <c r="G85" s="12">
        <f>IFERROR(INDEX('Resource Schedule'!$Q$5:$Q$104,MATCH(ROWS($A$14:A85),'Resource Schedule'!$T$5:$T$104,0)),"")</f>
        <v/>
      </c>
      <c r="I85" s="11">
        <f>IF(ROWS($I$14:I85)&lt;=COUNTIF('Work Orders'!$H$5:$H$104,"?*"),"Work Order",IF(ROWS($I$14:I85)&lt;=COUNTIF('Work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5" s="11">
        <f>IF(I85="Work Order",IFERROR(INDEX('Work Orders'!$A$5:$A$104,MATCH(ROWS($I$14:I85),'Work Orders'!$I$5:$I$104,0)),""),IF(I85="Schedule Allocation",IFERROR(INDEX('Resource Schedule'!$J$5:$J$104,MATCH(ROWS($I$14:I85)-COUNTIF('Work Orders'!$H$5:$H$104,"?*"),'Resource Schedule'!$S$5:$S$104,0)),""),""))</f>
        <v/>
      </c>
      <c r="K85" s="11">
        <f>IF(I85="Work Order",IFERROR(INDEX('Work Orders'!$H$5:$H$104,MATCH(ROWS($I$14:I85),'Work Orders'!$I$5:$I$104,0)),""),IF(I85="Schedule Allocation",IFERROR(INDEX('Resource Schedule'!$R$5:$R$104,MATCH(ROWS($I$14:I85)-COUNTIF('Work Orders'!$H$5:$H$104,"?*"),'Resource Schedule'!$S$5:$S$104,0)),""),""))</f>
        <v/>
      </c>
      <c r="L85" s="10">
        <f>IF(I85="Work Order",IFERROR(INDEX('Work Orders'!$B$5:$B$104,MATCH(ROWS($I$14:I85),'Work Orders'!$I$5:$I$104,0)),""),IF(I85="Schedule Allocation",IFERROR(INDEX('Resource Schedule'!$H$5:$H$104,MATCH(ROWS($I$14:I85)-COUNTIF('Work Orders'!$H$5:$H$104,"?*"),'Resource Schedule'!$S$5:$S$104,0)),""),""))</f>
        <v/>
      </c>
      <c r="M85" s="12">
        <f>IF(I85="Work Order",IFERROR(INDEX('Work Orders'!$E$5:$E$104,MATCH(ROWS($I$14:I85),'Work Orders'!$I$5:$I$104,0)),""),IF(I85="Schedule Allocation",IFERROR(INDEX('Resource Schedule'!$K$5:$K$104,MATCH(ROWS($I$14:I85)-COUNTIF('Work Orders'!$H$5:$H$104,"?*"),'Resource Schedule'!$S$5:$S$104,0)),""),""))</f>
        <v/>
      </c>
    </row>
    <row r="86">
      <c r="A86" s="10">
        <f>IFERROR(INDEX('Resource Schedule'!$H$5:$H$104,MATCH(ROWS($A$14:A86),'Resource Schedule'!$T$5:$T$104,0)),"")</f>
        <v/>
      </c>
      <c r="B86" s="11">
        <f>IFERROR(INDEX('Resource Schedule'!$I$5:$I$104,MATCH(ROWS($A$14:A86),'Resource Schedule'!$T$5:$T$104,0)),"")</f>
        <v/>
      </c>
      <c r="C86" s="11">
        <f>IFERROR(INDEX('Resource Schedule'!$J$5:$J$104,MATCH(ROWS($A$14:A86),'Resource Schedule'!$T$5:$T$104,0)),"")</f>
        <v/>
      </c>
      <c r="D86" s="12">
        <f>IFERROR(INDEX('Resource Schedule'!$K$5:$K$104,MATCH(ROWS($A$14:A86),'Resource Schedule'!$T$5:$T$104,0)),"")</f>
        <v/>
      </c>
      <c r="E86" s="10">
        <f>IFERROR(INDEX('Resource Schedule'!$L$5:$L$104,MATCH(ROWS($A$14:A86),'Resource Schedule'!$T$5:$T$104,0)),"")</f>
        <v/>
      </c>
      <c r="F86" s="12">
        <f>IFERROR(INDEX('Resource Schedule'!$P$5:$P$104,MATCH(ROWS($A$14:A86),'Resource Schedule'!$T$5:$T$104,0)),"")</f>
        <v/>
      </c>
      <c r="G86" s="12">
        <f>IFERROR(INDEX('Resource Schedule'!$Q$5:$Q$104,MATCH(ROWS($A$14:A86),'Resource Schedule'!$T$5:$T$104,0)),"")</f>
        <v/>
      </c>
      <c r="I86" s="11">
        <f>IF(ROWS($I$14:I86)&lt;=COUNTIF('Work Orders'!$H$5:$H$104,"?*"),"Work Order",IF(ROWS($I$14:I86)&lt;=COUNTIF('Work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6" s="11">
        <f>IF(I86="Work Order",IFERROR(INDEX('Work Orders'!$A$5:$A$104,MATCH(ROWS($I$14:I86),'Work Orders'!$I$5:$I$104,0)),""),IF(I86="Schedule Allocation",IFERROR(INDEX('Resource Schedule'!$J$5:$J$104,MATCH(ROWS($I$14:I86)-COUNTIF('Work Orders'!$H$5:$H$104,"?*"),'Resource Schedule'!$S$5:$S$104,0)),""),""))</f>
        <v/>
      </c>
      <c r="K86" s="11">
        <f>IF(I86="Work Order",IFERROR(INDEX('Work Orders'!$H$5:$H$104,MATCH(ROWS($I$14:I86),'Work Orders'!$I$5:$I$104,0)),""),IF(I86="Schedule Allocation",IFERROR(INDEX('Resource Schedule'!$R$5:$R$104,MATCH(ROWS($I$14:I86)-COUNTIF('Work Orders'!$H$5:$H$104,"?*"),'Resource Schedule'!$S$5:$S$104,0)),""),""))</f>
        <v/>
      </c>
      <c r="L86" s="10">
        <f>IF(I86="Work Order",IFERROR(INDEX('Work Orders'!$B$5:$B$104,MATCH(ROWS($I$14:I86),'Work Orders'!$I$5:$I$104,0)),""),IF(I86="Schedule Allocation",IFERROR(INDEX('Resource Schedule'!$H$5:$H$104,MATCH(ROWS($I$14:I86)-COUNTIF('Work Orders'!$H$5:$H$104,"?*"),'Resource Schedule'!$S$5:$S$104,0)),""),""))</f>
        <v/>
      </c>
      <c r="M86" s="12">
        <f>IF(I86="Work Order",IFERROR(INDEX('Work Orders'!$E$5:$E$104,MATCH(ROWS($I$14:I86),'Work Orders'!$I$5:$I$104,0)),""),IF(I86="Schedule Allocation",IFERROR(INDEX('Resource Schedule'!$K$5:$K$104,MATCH(ROWS($I$14:I86)-COUNTIF('Work Orders'!$H$5:$H$104,"?*"),'Resource Schedule'!$S$5:$S$104,0)),""),""))</f>
        <v/>
      </c>
    </row>
    <row r="87">
      <c r="A87" s="10">
        <f>IFERROR(INDEX('Resource Schedule'!$H$5:$H$104,MATCH(ROWS($A$14:A87),'Resource Schedule'!$T$5:$T$104,0)),"")</f>
        <v/>
      </c>
      <c r="B87" s="11">
        <f>IFERROR(INDEX('Resource Schedule'!$I$5:$I$104,MATCH(ROWS($A$14:A87),'Resource Schedule'!$T$5:$T$104,0)),"")</f>
        <v/>
      </c>
      <c r="C87" s="11">
        <f>IFERROR(INDEX('Resource Schedule'!$J$5:$J$104,MATCH(ROWS($A$14:A87),'Resource Schedule'!$T$5:$T$104,0)),"")</f>
        <v/>
      </c>
      <c r="D87" s="12">
        <f>IFERROR(INDEX('Resource Schedule'!$K$5:$K$104,MATCH(ROWS($A$14:A87),'Resource Schedule'!$T$5:$T$104,0)),"")</f>
        <v/>
      </c>
      <c r="E87" s="10">
        <f>IFERROR(INDEX('Resource Schedule'!$L$5:$L$104,MATCH(ROWS($A$14:A87),'Resource Schedule'!$T$5:$T$104,0)),"")</f>
        <v/>
      </c>
      <c r="F87" s="12">
        <f>IFERROR(INDEX('Resource Schedule'!$P$5:$P$104,MATCH(ROWS($A$14:A87),'Resource Schedule'!$T$5:$T$104,0)),"")</f>
        <v/>
      </c>
      <c r="G87" s="12">
        <f>IFERROR(INDEX('Resource Schedule'!$Q$5:$Q$104,MATCH(ROWS($A$14:A87),'Resource Schedule'!$T$5:$T$104,0)),"")</f>
        <v/>
      </c>
      <c r="I87" s="11">
        <f>IF(ROWS($I$14:I87)&lt;=COUNTIF('Work Orders'!$H$5:$H$104,"?*"),"Work Order",IF(ROWS($I$14:I87)&lt;=COUNTIF('Work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7" s="11">
        <f>IF(I87="Work Order",IFERROR(INDEX('Work Orders'!$A$5:$A$104,MATCH(ROWS($I$14:I87),'Work Orders'!$I$5:$I$104,0)),""),IF(I87="Schedule Allocation",IFERROR(INDEX('Resource Schedule'!$J$5:$J$104,MATCH(ROWS($I$14:I87)-COUNTIF('Work Orders'!$H$5:$H$104,"?*"),'Resource Schedule'!$S$5:$S$104,0)),""),""))</f>
        <v/>
      </c>
      <c r="K87" s="11">
        <f>IF(I87="Work Order",IFERROR(INDEX('Work Orders'!$H$5:$H$104,MATCH(ROWS($I$14:I87),'Work Orders'!$I$5:$I$104,0)),""),IF(I87="Schedule Allocation",IFERROR(INDEX('Resource Schedule'!$R$5:$R$104,MATCH(ROWS($I$14:I87)-COUNTIF('Work Orders'!$H$5:$H$104,"?*"),'Resource Schedule'!$S$5:$S$104,0)),""),""))</f>
        <v/>
      </c>
      <c r="L87" s="10">
        <f>IF(I87="Work Order",IFERROR(INDEX('Work Orders'!$B$5:$B$104,MATCH(ROWS($I$14:I87),'Work Orders'!$I$5:$I$104,0)),""),IF(I87="Schedule Allocation",IFERROR(INDEX('Resource Schedule'!$H$5:$H$104,MATCH(ROWS($I$14:I87)-COUNTIF('Work Orders'!$H$5:$H$104,"?*"),'Resource Schedule'!$S$5:$S$104,0)),""),""))</f>
        <v/>
      </c>
      <c r="M87" s="12">
        <f>IF(I87="Work Order",IFERROR(INDEX('Work Orders'!$E$5:$E$104,MATCH(ROWS($I$14:I87),'Work Orders'!$I$5:$I$104,0)),""),IF(I87="Schedule Allocation",IFERROR(INDEX('Resource Schedule'!$K$5:$K$104,MATCH(ROWS($I$14:I87)-COUNTIF('Work Orders'!$H$5:$H$104,"?*"),'Resource Schedule'!$S$5:$S$104,0)),""),""))</f>
        <v/>
      </c>
    </row>
    <row r="88">
      <c r="A88" s="10">
        <f>IFERROR(INDEX('Resource Schedule'!$H$5:$H$104,MATCH(ROWS($A$14:A88),'Resource Schedule'!$T$5:$T$104,0)),"")</f>
        <v/>
      </c>
      <c r="B88" s="11">
        <f>IFERROR(INDEX('Resource Schedule'!$I$5:$I$104,MATCH(ROWS($A$14:A88),'Resource Schedule'!$T$5:$T$104,0)),"")</f>
        <v/>
      </c>
      <c r="C88" s="11">
        <f>IFERROR(INDEX('Resource Schedule'!$J$5:$J$104,MATCH(ROWS($A$14:A88),'Resource Schedule'!$T$5:$T$104,0)),"")</f>
        <v/>
      </c>
      <c r="D88" s="12">
        <f>IFERROR(INDEX('Resource Schedule'!$K$5:$K$104,MATCH(ROWS($A$14:A88),'Resource Schedule'!$T$5:$T$104,0)),"")</f>
        <v/>
      </c>
      <c r="E88" s="10">
        <f>IFERROR(INDEX('Resource Schedule'!$L$5:$L$104,MATCH(ROWS($A$14:A88),'Resource Schedule'!$T$5:$T$104,0)),"")</f>
        <v/>
      </c>
      <c r="F88" s="12">
        <f>IFERROR(INDEX('Resource Schedule'!$P$5:$P$104,MATCH(ROWS($A$14:A88),'Resource Schedule'!$T$5:$T$104,0)),"")</f>
        <v/>
      </c>
      <c r="G88" s="12">
        <f>IFERROR(INDEX('Resource Schedule'!$Q$5:$Q$104,MATCH(ROWS($A$14:A88),'Resource Schedule'!$T$5:$T$104,0)),"")</f>
        <v/>
      </c>
      <c r="I88" s="11">
        <f>IF(ROWS($I$14:I88)&lt;=COUNTIF('Work Orders'!$H$5:$H$104,"?*"),"Work Order",IF(ROWS($I$14:I88)&lt;=COUNTIF('Work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8" s="11">
        <f>IF(I88="Work Order",IFERROR(INDEX('Work Orders'!$A$5:$A$104,MATCH(ROWS($I$14:I88),'Work Orders'!$I$5:$I$104,0)),""),IF(I88="Schedule Allocation",IFERROR(INDEX('Resource Schedule'!$J$5:$J$104,MATCH(ROWS($I$14:I88)-COUNTIF('Work Orders'!$H$5:$H$104,"?*"),'Resource Schedule'!$S$5:$S$104,0)),""),""))</f>
        <v/>
      </c>
      <c r="K88" s="11">
        <f>IF(I88="Work Order",IFERROR(INDEX('Work Orders'!$H$5:$H$104,MATCH(ROWS($I$14:I88),'Work Orders'!$I$5:$I$104,0)),""),IF(I88="Schedule Allocation",IFERROR(INDEX('Resource Schedule'!$R$5:$R$104,MATCH(ROWS($I$14:I88)-COUNTIF('Work Orders'!$H$5:$H$104,"?*"),'Resource Schedule'!$S$5:$S$104,0)),""),""))</f>
        <v/>
      </c>
      <c r="L88" s="10">
        <f>IF(I88="Work Order",IFERROR(INDEX('Work Orders'!$B$5:$B$104,MATCH(ROWS($I$14:I88),'Work Orders'!$I$5:$I$104,0)),""),IF(I88="Schedule Allocation",IFERROR(INDEX('Resource Schedule'!$H$5:$H$104,MATCH(ROWS($I$14:I88)-COUNTIF('Work Orders'!$H$5:$H$104,"?*"),'Resource Schedule'!$S$5:$S$104,0)),""),""))</f>
        <v/>
      </c>
      <c r="M88" s="12">
        <f>IF(I88="Work Order",IFERROR(INDEX('Work Orders'!$E$5:$E$104,MATCH(ROWS($I$14:I88),'Work Orders'!$I$5:$I$104,0)),""),IF(I88="Schedule Allocation",IFERROR(INDEX('Resource Schedule'!$K$5:$K$104,MATCH(ROWS($I$14:I88)-COUNTIF('Work Orders'!$H$5:$H$104,"?*"),'Resource Schedule'!$S$5:$S$104,0)),""),""))</f>
        <v/>
      </c>
    </row>
    <row r="89">
      <c r="A89" s="10">
        <f>IFERROR(INDEX('Resource Schedule'!$H$5:$H$104,MATCH(ROWS($A$14:A89),'Resource Schedule'!$T$5:$T$104,0)),"")</f>
        <v/>
      </c>
      <c r="B89" s="11">
        <f>IFERROR(INDEX('Resource Schedule'!$I$5:$I$104,MATCH(ROWS($A$14:A89),'Resource Schedule'!$T$5:$T$104,0)),"")</f>
        <v/>
      </c>
      <c r="C89" s="11">
        <f>IFERROR(INDEX('Resource Schedule'!$J$5:$J$104,MATCH(ROWS($A$14:A89),'Resource Schedule'!$T$5:$T$104,0)),"")</f>
        <v/>
      </c>
      <c r="D89" s="12">
        <f>IFERROR(INDEX('Resource Schedule'!$K$5:$K$104,MATCH(ROWS($A$14:A89),'Resource Schedule'!$T$5:$T$104,0)),"")</f>
        <v/>
      </c>
      <c r="E89" s="10">
        <f>IFERROR(INDEX('Resource Schedule'!$L$5:$L$104,MATCH(ROWS($A$14:A89),'Resource Schedule'!$T$5:$T$104,0)),"")</f>
        <v/>
      </c>
      <c r="F89" s="12">
        <f>IFERROR(INDEX('Resource Schedule'!$P$5:$P$104,MATCH(ROWS($A$14:A89),'Resource Schedule'!$T$5:$T$104,0)),"")</f>
        <v/>
      </c>
      <c r="G89" s="12">
        <f>IFERROR(INDEX('Resource Schedule'!$Q$5:$Q$104,MATCH(ROWS($A$14:A89),'Resource Schedule'!$T$5:$T$104,0)),"")</f>
        <v/>
      </c>
      <c r="I89" s="11">
        <f>IF(ROWS($I$14:I89)&lt;=COUNTIF('Work Orders'!$H$5:$H$104,"?*"),"Work Order",IF(ROWS($I$14:I89)&lt;=COUNTIF('Work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89" s="11">
        <f>IF(I89="Work Order",IFERROR(INDEX('Work Orders'!$A$5:$A$104,MATCH(ROWS($I$14:I89),'Work Orders'!$I$5:$I$104,0)),""),IF(I89="Schedule Allocation",IFERROR(INDEX('Resource Schedule'!$J$5:$J$104,MATCH(ROWS($I$14:I89)-COUNTIF('Work Orders'!$H$5:$H$104,"?*"),'Resource Schedule'!$S$5:$S$104,0)),""),""))</f>
        <v/>
      </c>
      <c r="K89" s="11">
        <f>IF(I89="Work Order",IFERROR(INDEX('Work Orders'!$H$5:$H$104,MATCH(ROWS($I$14:I89),'Work Orders'!$I$5:$I$104,0)),""),IF(I89="Schedule Allocation",IFERROR(INDEX('Resource Schedule'!$R$5:$R$104,MATCH(ROWS($I$14:I89)-COUNTIF('Work Orders'!$H$5:$H$104,"?*"),'Resource Schedule'!$S$5:$S$104,0)),""),""))</f>
        <v/>
      </c>
      <c r="L89" s="10">
        <f>IF(I89="Work Order",IFERROR(INDEX('Work Orders'!$B$5:$B$104,MATCH(ROWS($I$14:I89),'Work Orders'!$I$5:$I$104,0)),""),IF(I89="Schedule Allocation",IFERROR(INDEX('Resource Schedule'!$H$5:$H$104,MATCH(ROWS($I$14:I89)-COUNTIF('Work Orders'!$H$5:$H$104,"?*"),'Resource Schedule'!$S$5:$S$104,0)),""),""))</f>
        <v/>
      </c>
      <c r="M89" s="12">
        <f>IF(I89="Work Order",IFERROR(INDEX('Work Orders'!$E$5:$E$104,MATCH(ROWS($I$14:I89),'Work Orders'!$I$5:$I$104,0)),""),IF(I89="Schedule Allocation",IFERROR(INDEX('Resource Schedule'!$K$5:$K$104,MATCH(ROWS($I$14:I89)-COUNTIF('Work Orders'!$H$5:$H$104,"?*"),'Resource Schedule'!$S$5:$S$104,0)),""),""))</f>
        <v/>
      </c>
    </row>
    <row r="90">
      <c r="A90" s="10">
        <f>IFERROR(INDEX('Resource Schedule'!$H$5:$H$104,MATCH(ROWS($A$14:A90),'Resource Schedule'!$T$5:$T$104,0)),"")</f>
        <v/>
      </c>
      <c r="B90" s="11">
        <f>IFERROR(INDEX('Resource Schedule'!$I$5:$I$104,MATCH(ROWS($A$14:A90),'Resource Schedule'!$T$5:$T$104,0)),"")</f>
        <v/>
      </c>
      <c r="C90" s="11">
        <f>IFERROR(INDEX('Resource Schedule'!$J$5:$J$104,MATCH(ROWS($A$14:A90),'Resource Schedule'!$T$5:$T$104,0)),"")</f>
        <v/>
      </c>
      <c r="D90" s="12">
        <f>IFERROR(INDEX('Resource Schedule'!$K$5:$K$104,MATCH(ROWS($A$14:A90),'Resource Schedule'!$T$5:$T$104,0)),"")</f>
        <v/>
      </c>
      <c r="E90" s="10">
        <f>IFERROR(INDEX('Resource Schedule'!$L$5:$L$104,MATCH(ROWS($A$14:A90),'Resource Schedule'!$T$5:$T$104,0)),"")</f>
        <v/>
      </c>
      <c r="F90" s="12">
        <f>IFERROR(INDEX('Resource Schedule'!$P$5:$P$104,MATCH(ROWS($A$14:A90),'Resource Schedule'!$T$5:$T$104,0)),"")</f>
        <v/>
      </c>
      <c r="G90" s="12">
        <f>IFERROR(INDEX('Resource Schedule'!$Q$5:$Q$104,MATCH(ROWS($A$14:A90),'Resource Schedule'!$T$5:$T$104,0)),"")</f>
        <v/>
      </c>
      <c r="I90" s="11">
        <f>IF(ROWS($I$14:I90)&lt;=COUNTIF('Work Orders'!$H$5:$H$104,"?*"),"Work Order",IF(ROWS($I$14:I90)&lt;=COUNTIF('Work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0" s="11">
        <f>IF(I90="Work Order",IFERROR(INDEX('Work Orders'!$A$5:$A$104,MATCH(ROWS($I$14:I90),'Work Orders'!$I$5:$I$104,0)),""),IF(I90="Schedule Allocation",IFERROR(INDEX('Resource Schedule'!$J$5:$J$104,MATCH(ROWS($I$14:I90)-COUNTIF('Work Orders'!$H$5:$H$104,"?*"),'Resource Schedule'!$S$5:$S$104,0)),""),""))</f>
        <v/>
      </c>
      <c r="K90" s="11">
        <f>IF(I90="Work Order",IFERROR(INDEX('Work Orders'!$H$5:$H$104,MATCH(ROWS($I$14:I90),'Work Orders'!$I$5:$I$104,0)),""),IF(I90="Schedule Allocation",IFERROR(INDEX('Resource Schedule'!$R$5:$R$104,MATCH(ROWS($I$14:I90)-COUNTIF('Work Orders'!$H$5:$H$104,"?*"),'Resource Schedule'!$S$5:$S$104,0)),""),""))</f>
        <v/>
      </c>
      <c r="L90" s="10">
        <f>IF(I90="Work Order",IFERROR(INDEX('Work Orders'!$B$5:$B$104,MATCH(ROWS($I$14:I90),'Work Orders'!$I$5:$I$104,0)),""),IF(I90="Schedule Allocation",IFERROR(INDEX('Resource Schedule'!$H$5:$H$104,MATCH(ROWS($I$14:I90)-COUNTIF('Work Orders'!$H$5:$H$104,"?*"),'Resource Schedule'!$S$5:$S$104,0)),""),""))</f>
        <v/>
      </c>
      <c r="M90" s="12">
        <f>IF(I90="Work Order",IFERROR(INDEX('Work Orders'!$E$5:$E$104,MATCH(ROWS($I$14:I90),'Work Orders'!$I$5:$I$104,0)),""),IF(I90="Schedule Allocation",IFERROR(INDEX('Resource Schedule'!$K$5:$K$104,MATCH(ROWS($I$14:I90)-COUNTIF('Work Orders'!$H$5:$H$104,"?*"),'Resource Schedule'!$S$5:$S$104,0)),""),""))</f>
        <v/>
      </c>
    </row>
    <row r="91">
      <c r="A91" s="10">
        <f>IFERROR(INDEX('Resource Schedule'!$H$5:$H$104,MATCH(ROWS($A$14:A91),'Resource Schedule'!$T$5:$T$104,0)),"")</f>
        <v/>
      </c>
      <c r="B91" s="11">
        <f>IFERROR(INDEX('Resource Schedule'!$I$5:$I$104,MATCH(ROWS($A$14:A91),'Resource Schedule'!$T$5:$T$104,0)),"")</f>
        <v/>
      </c>
      <c r="C91" s="11">
        <f>IFERROR(INDEX('Resource Schedule'!$J$5:$J$104,MATCH(ROWS($A$14:A91),'Resource Schedule'!$T$5:$T$104,0)),"")</f>
        <v/>
      </c>
      <c r="D91" s="12">
        <f>IFERROR(INDEX('Resource Schedule'!$K$5:$K$104,MATCH(ROWS($A$14:A91),'Resource Schedule'!$T$5:$T$104,0)),"")</f>
        <v/>
      </c>
      <c r="E91" s="10">
        <f>IFERROR(INDEX('Resource Schedule'!$L$5:$L$104,MATCH(ROWS($A$14:A91),'Resource Schedule'!$T$5:$T$104,0)),"")</f>
        <v/>
      </c>
      <c r="F91" s="12">
        <f>IFERROR(INDEX('Resource Schedule'!$P$5:$P$104,MATCH(ROWS($A$14:A91),'Resource Schedule'!$T$5:$T$104,0)),"")</f>
        <v/>
      </c>
      <c r="G91" s="12">
        <f>IFERROR(INDEX('Resource Schedule'!$Q$5:$Q$104,MATCH(ROWS($A$14:A91),'Resource Schedule'!$T$5:$T$104,0)),"")</f>
        <v/>
      </c>
      <c r="I91" s="11">
        <f>IF(ROWS($I$14:I91)&lt;=COUNTIF('Work Orders'!$H$5:$H$104,"?*"),"Work Order",IF(ROWS($I$14:I91)&lt;=COUNTIF('Work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1" s="11">
        <f>IF(I91="Work Order",IFERROR(INDEX('Work Orders'!$A$5:$A$104,MATCH(ROWS($I$14:I91),'Work Orders'!$I$5:$I$104,0)),""),IF(I91="Schedule Allocation",IFERROR(INDEX('Resource Schedule'!$J$5:$J$104,MATCH(ROWS($I$14:I91)-COUNTIF('Work Orders'!$H$5:$H$104,"?*"),'Resource Schedule'!$S$5:$S$104,0)),""),""))</f>
        <v/>
      </c>
      <c r="K91" s="11">
        <f>IF(I91="Work Order",IFERROR(INDEX('Work Orders'!$H$5:$H$104,MATCH(ROWS($I$14:I91),'Work Orders'!$I$5:$I$104,0)),""),IF(I91="Schedule Allocation",IFERROR(INDEX('Resource Schedule'!$R$5:$R$104,MATCH(ROWS($I$14:I91)-COUNTIF('Work Orders'!$H$5:$H$104,"?*"),'Resource Schedule'!$S$5:$S$104,0)),""),""))</f>
        <v/>
      </c>
      <c r="L91" s="10">
        <f>IF(I91="Work Order",IFERROR(INDEX('Work Orders'!$B$5:$B$104,MATCH(ROWS($I$14:I91),'Work Orders'!$I$5:$I$104,0)),""),IF(I91="Schedule Allocation",IFERROR(INDEX('Resource Schedule'!$H$5:$H$104,MATCH(ROWS($I$14:I91)-COUNTIF('Work Orders'!$H$5:$H$104,"?*"),'Resource Schedule'!$S$5:$S$104,0)),""),""))</f>
        <v/>
      </c>
      <c r="M91" s="12">
        <f>IF(I91="Work Order",IFERROR(INDEX('Work Orders'!$E$5:$E$104,MATCH(ROWS($I$14:I91),'Work Orders'!$I$5:$I$104,0)),""),IF(I91="Schedule Allocation",IFERROR(INDEX('Resource Schedule'!$K$5:$K$104,MATCH(ROWS($I$14:I91)-COUNTIF('Work Orders'!$H$5:$H$104,"?*"),'Resource Schedule'!$S$5:$S$104,0)),""),""))</f>
        <v/>
      </c>
    </row>
    <row r="92">
      <c r="A92" s="10">
        <f>IFERROR(INDEX('Resource Schedule'!$H$5:$H$104,MATCH(ROWS($A$14:A92),'Resource Schedule'!$T$5:$T$104,0)),"")</f>
        <v/>
      </c>
      <c r="B92" s="11">
        <f>IFERROR(INDEX('Resource Schedule'!$I$5:$I$104,MATCH(ROWS($A$14:A92),'Resource Schedule'!$T$5:$T$104,0)),"")</f>
        <v/>
      </c>
      <c r="C92" s="11">
        <f>IFERROR(INDEX('Resource Schedule'!$J$5:$J$104,MATCH(ROWS($A$14:A92),'Resource Schedule'!$T$5:$T$104,0)),"")</f>
        <v/>
      </c>
      <c r="D92" s="12">
        <f>IFERROR(INDEX('Resource Schedule'!$K$5:$K$104,MATCH(ROWS($A$14:A92),'Resource Schedule'!$T$5:$T$104,0)),"")</f>
        <v/>
      </c>
      <c r="E92" s="10">
        <f>IFERROR(INDEX('Resource Schedule'!$L$5:$L$104,MATCH(ROWS($A$14:A92),'Resource Schedule'!$T$5:$T$104,0)),"")</f>
        <v/>
      </c>
      <c r="F92" s="12">
        <f>IFERROR(INDEX('Resource Schedule'!$P$5:$P$104,MATCH(ROWS($A$14:A92),'Resource Schedule'!$T$5:$T$104,0)),"")</f>
        <v/>
      </c>
      <c r="G92" s="12">
        <f>IFERROR(INDEX('Resource Schedule'!$Q$5:$Q$104,MATCH(ROWS($A$14:A92),'Resource Schedule'!$T$5:$T$104,0)),"")</f>
        <v/>
      </c>
      <c r="I92" s="11">
        <f>IF(ROWS($I$14:I92)&lt;=COUNTIF('Work Orders'!$H$5:$H$104,"?*"),"Work Order",IF(ROWS($I$14:I92)&lt;=COUNTIF('Work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2" s="11">
        <f>IF(I92="Work Order",IFERROR(INDEX('Work Orders'!$A$5:$A$104,MATCH(ROWS($I$14:I92),'Work Orders'!$I$5:$I$104,0)),""),IF(I92="Schedule Allocation",IFERROR(INDEX('Resource Schedule'!$J$5:$J$104,MATCH(ROWS($I$14:I92)-COUNTIF('Work Orders'!$H$5:$H$104,"?*"),'Resource Schedule'!$S$5:$S$104,0)),""),""))</f>
        <v/>
      </c>
      <c r="K92" s="11">
        <f>IF(I92="Work Order",IFERROR(INDEX('Work Orders'!$H$5:$H$104,MATCH(ROWS($I$14:I92),'Work Orders'!$I$5:$I$104,0)),""),IF(I92="Schedule Allocation",IFERROR(INDEX('Resource Schedule'!$R$5:$R$104,MATCH(ROWS($I$14:I92)-COUNTIF('Work Orders'!$H$5:$H$104,"?*"),'Resource Schedule'!$S$5:$S$104,0)),""),""))</f>
        <v/>
      </c>
      <c r="L92" s="10">
        <f>IF(I92="Work Order",IFERROR(INDEX('Work Orders'!$B$5:$B$104,MATCH(ROWS($I$14:I92),'Work Orders'!$I$5:$I$104,0)),""),IF(I92="Schedule Allocation",IFERROR(INDEX('Resource Schedule'!$H$5:$H$104,MATCH(ROWS($I$14:I92)-COUNTIF('Work Orders'!$H$5:$H$104,"?*"),'Resource Schedule'!$S$5:$S$104,0)),""),""))</f>
        <v/>
      </c>
      <c r="M92" s="12">
        <f>IF(I92="Work Order",IFERROR(INDEX('Work Orders'!$E$5:$E$104,MATCH(ROWS($I$14:I92),'Work Orders'!$I$5:$I$104,0)),""),IF(I92="Schedule Allocation",IFERROR(INDEX('Resource Schedule'!$K$5:$K$104,MATCH(ROWS($I$14:I92)-COUNTIF('Work Orders'!$H$5:$H$104,"?*"),'Resource Schedule'!$S$5:$S$104,0)),""),""))</f>
        <v/>
      </c>
    </row>
    <row r="93">
      <c r="A93" s="10">
        <f>IFERROR(INDEX('Resource Schedule'!$H$5:$H$104,MATCH(ROWS($A$14:A93),'Resource Schedule'!$T$5:$T$104,0)),"")</f>
        <v/>
      </c>
      <c r="B93" s="11">
        <f>IFERROR(INDEX('Resource Schedule'!$I$5:$I$104,MATCH(ROWS($A$14:A93),'Resource Schedule'!$T$5:$T$104,0)),"")</f>
        <v/>
      </c>
      <c r="C93" s="11">
        <f>IFERROR(INDEX('Resource Schedule'!$J$5:$J$104,MATCH(ROWS($A$14:A93),'Resource Schedule'!$T$5:$T$104,0)),"")</f>
        <v/>
      </c>
      <c r="D93" s="12">
        <f>IFERROR(INDEX('Resource Schedule'!$K$5:$K$104,MATCH(ROWS($A$14:A93),'Resource Schedule'!$T$5:$T$104,0)),"")</f>
        <v/>
      </c>
      <c r="E93" s="10">
        <f>IFERROR(INDEX('Resource Schedule'!$L$5:$L$104,MATCH(ROWS($A$14:A93),'Resource Schedule'!$T$5:$T$104,0)),"")</f>
        <v/>
      </c>
      <c r="F93" s="12">
        <f>IFERROR(INDEX('Resource Schedule'!$P$5:$P$104,MATCH(ROWS($A$14:A93),'Resource Schedule'!$T$5:$T$104,0)),"")</f>
        <v/>
      </c>
      <c r="G93" s="12">
        <f>IFERROR(INDEX('Resource Schedule'!$Q$5:$Q$104,MATCH(ROWS($A$14:A93),'Resource Schedule'!$T$5:$T$104,0)),"")</f>
        <v/>
      </c>
      <c r="I93" s="11">
        <f>IF(ROWS($I$14:I93)&lt;=COUNTIF('Work Orders'!$H$5:$H$104,"?*"),"Work Order",IF(ROWS($I$14:I93)&lt;=COUNTIF('Work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3" s="11">
        <f>IF(I93="Work Order",IFERROR(INDEX('Work Orders'!$A$5:$A$104,MATCH(ROWS($I$14:I93),'Work Orders'!$I$5:$I$104,0)),""),IF(I93="Schedule Allocation",IFERROR(INDEX('Resource Schedule'!$J$5:$J$104,MATCH(ROWS($I$14:I93)-COUNTIF('Work Orders'!$H$5:$H$104,"?*"),'Resource Schedule'!$S$5:$S$104,0)),""),""))</f>
        <v/>
      </c>
      <c r="K93" s="11">
        <f>IF(I93="Work Order",IFERROR(INDEX('Work Orders'!$H$5:$H$104,MATCH(ROWS($I$14:I93),'Work Orders'!$I$5:$I$104,0)),""),IF(I93="Schedule Allocation",IFERROR(INDEX('Resource Schedule'!$R$5:$R$104,MATCH(ROWS($I$14:I93)-COUNTIF('Work Orders'!$H$5:$H$104,"?*"),'Resource Schedule'!$S$5:$S$104,0)),""),""))</f>
        <v/>
      </c>
      <c r="L93" s="10">
        <f>IF(I93="Work Order",IFERROR(INDEX('Work Orders'!$B$5:$B$104,MATCH(ROWS($I$14:I93),'Work Orders'!$I$5:$I$104,0)),""),IF(I93="Schedule Allocation",IFERROR(INDEX('Resource Schedule'!$H$5:$H$104,MATCH(ROWS($I$14:I93)-COUNTIF('Work Orders'!$H$5:$H$104,"?*"),'Resource Schedule'!$S$5:$S$104,0)),""),""))</f>
        <v/>
      </c>
      <c r="M93" s="12">
        <f>IF(I93="Work Order",IFERROR(INDEX('Work Orders'!$E$5:$E$104,MATCH(ROWS($I$14:I93),'Work Orders'!$I$5:$I$104,0)),""),IF(I93="Schedule Allocation",IFERROR(INDEX('Resource Schedule'!$K$5:$K$104,MATCH(ROWS($I$14:I93)-COUNTIF('Work Orders'!$H$5:$H$104,"?*"),'Resource Schedule'!$S$5:$S$104,0)),""),""))</f>
        <v/>
      </c>
    </row>
    <row r="94">
      <c r="A94" s="10">
        <f>IFERROR(INDEX('Resource Schedule'!$H$5:$H$104,MATCH(ROWS($A$14:A94),'Resource Schedule'!$T$5:$T$104,0)),"")</f>
        <v/>
      </c>
      <c r="B94" s="11">
        <f>IFERROR(INDEX('Resource Schedule'!$I$5:$I$104,MATCH(ROWS($A$14:A94),'Resource Schedule'!$T$5:$T$104,0)),"")</f>
        <v/>
      </c>
      <c r="C94" s="11">
        <f>IFERROR(INDEX('Resource Schedule'!$J$5:$J$104,MATCH(ROWS($A$14:A94),'Resource Schedule'!$T$5:$T$104,0)),"")</f>
        <v/>
      </c>
      <c r="D94" s="12">
        <f>IFERROR(INDEX('Resource Schedule'!$K$5:$K$104,MATCH(ROWS($A$14:A94),'Resource Schedule'!$T$5:$T$104,0)),"")</f>
        <v/>
      </c>
      <c r="E94" s="10">
        <f>IFERROR(INDEX('Resource Schedule'!$L$5:$L$104,MATCH(ROWS($A$14:A94),'Resource Schedule'!$T$5:$T$104,0)),"")</f>
        <v/>
      </c>
      <c r="F94" s="12">
        <f>IFERROR(INDEX('Resource Schedule'!$P$5:$P$104,MATCH(ROWS($A$14:A94),'Resource Schedule'!$T$5:$T$104,0)),"")</f>
        <v/>
      </c>
      <c r="G94" s="12">
        <f>IFERROR(INDEX('Resource Schedule'!$Q$5:$Q$104,MATCH(ROWS($A$14:A94),'Resource Schedule'!$T$5:$T$104,0)),"")</f>
        <v/>
      </c>
      <c r="I94" s="11">
        <f>IF(ROWS($I$14:I94)&lt;=COUNTIF('Work Orders'!$H$5:$H$104,"?*"),"Work Order",IF(ROWS($I$14:I94)&lt;=COUNTIF('Work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4" s="11">
        <f>IF(I94="Work Order",IFERROR(INDEX('Work Orders'!$A$5:$A$104,MATCH(ROWS($I$14:I94),'Work Orders'!$I$5:$I$104,0)),""),IF(I94="Schedule Allocation",IFERROR(INDEX('Resource Schedule'!$J$5:$J$104,MATCH(ROWS($I$14:I94)-COUNTIF('Work Orders'!$H$5:$H$104,"?*"),'Resource Schedule'!$S$5:$S$104,0)),""),""))</f>
        <v/>
      </c>
      <c r="K94" s="11">
        <f>IF(I94="Work Order",IFERROR(INDEX('Work Orders'!$H$5:$H$104,MATCH(ROWS($I$14:I94),'Work Orders'!$I$5:$I$104,0)),""),IF(I94="Schedule Allocation",IFERROR(INDEX('Resource Schedule'!$R$5:$R$104,MATCH(ROWS($I$14:I94)-COUNTIF('Work Orders'!$H$5:$H$104,"?*"),'Resource Schedule'!$S$5:$S$104,0)),""),""))</f>
        <v/>
      </c>
      <c r="L94" s="10">
        <f>IF(I94="Work Order",IFERROR(INDEX('Work Orders'!$B$5:$B$104,MATCH(ROWS($I$14:I94),'Work Orders'!$I$5:$I$104,0)),""),IF(I94="Schedule Allocation",IFERROR(INDEX('Resource Schedule'!$H$5:$H$104,MATCH(ROWS($I$14:I94)-COUNTIF('Work Orders'!$H$5:$H$104,"?*"),'Resource Schedule'!$S$5:$S$104,0)),""),""))</f>
        <v/>
      </c>
      <c r="M94" s="12">
        <f>IF(I94="Work Order",IFERROR(INDEX('Work Orders'!$E$5:$E$104,MATCH(ROWS($I$14:I94),'Work Orders'!$I$5:$I$104,0)),""),IF(I94="Schedule Allocation",IFERROR(INDEX('Resource Schedule'!$K$5:$K$104,MATCH(ROWS($I$14:I94)-COUNTIF('Work Orders'!$H$5:$H$104,"?*"),'Resource Schedule'!$S$5:$S$104,0)),""),""))</f>
        <v/>
      </c>
    </row>
    <row r="95">
      <c r="A95" s="10">
        <f>IFERROR(INDEX('Resource Schedule'!$H$5:$H$104,MATCH(ROWS($A$14:A95),'Resource Schedule'!$T$5:$T$104,0)),"")</f>
        <v/>
      </c>
      <c r="B95" s="11">
        <f>IFERROR(INDEX('Resource Schedule'!$I$5:$I$104,MATCH(ROWS($A$14:A95),'Resource Schedule'!$T$5:$T$104,0)),"")</f>
        <v/>
      </c>
      <c r="C95" s="11">
        <f>IFERROR(INDEX('Resource Schedule'!$J$5:$J$104,MATCH(ROWS($A$14:A95),'Resource Schedule'!$T$5:$T$104,0)),"")</f>
        <v/>
      </c>
      <c r="D95" s="12">
        <f>IFERROR(INDEX('Resource Schedule'!$K$5:$K$104,MATCH(ROWS($A$14:A95),'Resource Schedule'!$T$5:$T$104,0)),"")</f>
        <v/>
      </c>
      <c r="E95" s="10">
        <f>IFERROR(INDEX('Resource Schedule'!$L$5:$L$104,MATCH(ROWS($A$14:A95),'Resource Schedule'!$T$5:$T$104,0)),"")</f>
        <v/>
      </c>
      <c r="F95" s="12">
        <f>IFERROR(INDEX('Resource Schedule'!$P$5:$P$104,MATCH(ROWS($A$14:A95),'Resource Schedule'!$T$5:$T$104,0)),"")</f>
        <v/>
      </c>
      <c r="G95" s="12">
        <f>IFERROR(INDEX('Resource Schedule'!$Q$5:$Q$104,MATCH(ROWS($A$14:A95),'Resource Schedule'!$T$5:$T$104,0)),"")</f>
        <v/>
      </c>
      <c r="I95" s="11">
        <f>IF(ROWS($I$14:I95)&lt;=COUNTIF('Work Orders'!$H$5:$H$104,"?*"),"Work Order",IF(ROWS($I$14:I95)&lt;=COUNTIF('Work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5" s="11">
        <f>IF(I95="Work Order",IFERROR(INDEX('Work Orders'!$A$5:$A$104,MATCH(ROWS($I$14:I95),'Work Orders'!$I$5:$I$104,0)),""),IF(I95="Schedule Allocation",IFERROR(INDEX('Resource Schedule'!$J$5:$J$104,MATCH(ROWS($I$14:I95)-COUNTIF('Work Orders'!$H$5:$H$104,"?*"),'Resource Schedule'!$S$5:$S$104,0)),""),""))</f>
        <v/>
      </c>
      <c r="K95" s="11">
        <f>IF(I95="Work Order",IFERROR(INDEX('Work Orders'!$H$5:$H$104,MATCH(ROWS($I$14:I95),'Work Orders'!$I$5:$I$104,0)),""),IF(I95="Schedule Allocation",IFERROR(INDEX('Resource Schedule'!$R$5:$R$104,MATCH(ROWS($I$14:I95)-COUNTIF('Work Orders'!$H$5:$H$104,"?*"),'Resource Schedule'!$S$5:$S$104,0)),""),""))</f>
        <v/>
      </c>
      <c r="L95" s="10">
        <f>IF(I95="Work Order",IFERROR(INDEX('Work Orders'!$B$5:$B$104,MATCH(ROWS($I$14:I95),'Work Orders'!$I$5:$I$104,0)),""),IF(I95="Schedule Allocation",IFERROR(INDEX('Resource Schedule'!$H$5:$H$104,MATCH(ROWS($I$14:I95)-COUNTIF('Work Orders'!$H$5:$H$104,"?*"),'Resource Schedule'!$S$5:$S$104,0)),""),""))</f>
        <v/>
      </c>
      <c r="M95" s="12">
        <f>IF(I95="Work Order",IFERROR(INDEX('Work Orders'!$E$5:$E$104,MATCH(ROWS($I$14:I95),'Work Orders'!$I$5:$I$104,0)),""),IF(I95="Schedule Allocation",IFERROR(INDEX('Resource Schedule'!$K$5:$K$104,MATCH(ROWS($I$14:I95)-COUNTIF('Work Orders'!$H$5:$H$104,"?*"),'Resource Schedule'!$S$5:$S$104,0)),""),""))</f>
        <v/>
      </c>
    </row>
    <row r="96">
      <c r="A96" s="10">
        <f>IFERROR(INDEX('Resource Schedule'!$H$5:$H$104,MATCH(ROWS($A$14:A96),'Resource Schedule'!$T$5:$T$104,0)),"")</f>
        <v/>
      </c>
      <c r="B96" s="11">
        <f>IFERROR(INDEX('Resource Schedule'!$I$5:$I$104,MATCH(ROWS($A$14:A96),'Resource Schedule'!$T$5:$T$104,0)),"")</f>
        <v/>
      </c>
      <c r="C96" s="11">
        <f>IFERROR(INDEX('Resource Schedule'!$J$5:$J$104,MATCH(ROWS($A$14:A96),'Resource Schedule'!$T$5:$T$104,0)),"")</f>
        <v/>
      </c>
      <c r="D96" s="12">
        <f>IFERROR(INDEX('Resource Schedule'!$K$5:$K$104,MATCH(ROWS($A$14:A96),'Resource Schedule'!$T$5:$T$104,0)),"")</f>
        <v/>
      </c>
      <c r="E96" s="10">
        <f>IFERROR(INDEX('Resource Schedule'!$L$5:$L$104,MATCH(ROWS($A$14:A96),'Resource Schedule'!$T$5:$T$104,0)),"")</f>
        <v/>
      </c>
      <c r="F96" s="12">
        <f>IFERROR(INDEX('Resource Schedule'!$P$5:$P$104,MATCH(ROWS($A$14:A96),'Resource Schedule'!$T$5:$T$104,0)),"")</f>
        <v/>
      </c>
      <c r="G96" s="12">
        <f>IFERROR(INDEX('Resource Schedule'!$Q$5:$Q$104,MATCH(ROWS($A$14:A96),'Resource Schedule'!$T$5:$T$104,0)),"")</f>
        <v/>
      </c>
      <c r="I96" s="11">
        <f>IF(ROWS($I$14:I96)&lt;=COUNTIF('Work Orders'!$H$5:$H$104,"?*"),"Work Order",IF(ROWS($I$14:I96)&lt;=COUNTIF('Work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6" s="11">
        <f>IF(I96="Work Order",IFERROR(INDEX('Work Orders'!$A$5:$A$104,MATCH(ROWS($I$14:I96),'Work Orders'!$I$5:$I$104,0)),""),IF(I96="Schedule Allocation",IFERROR(INDEX('Resource Schedule'!$J$5:$J$104,MATCH(ROWS($I$14:I96)-COUNTIF('Work Orders'!$H$5:$H$104,"?*"),'Resource Schedule'!$S$5:$S$104,0)),""),""))</f>
        <v/>
      </c>
      <c r="K96" s="11">
        <f>IF(I96="Work Order",IFERROR(INDEX('Work Orders'!$H$5:$H$104,MATCH(ROWS($I$14:I96),'Work Orders'!$I$5:$I$104,0)),""),IF(I96="Schedule Allocation",IFERROR(INDEX('Resource Schedule'!$R$5:$R$104,MATCH(ROWS($I$14:I96)-COUNTIF('Work Orders'!$H$5:$H$104,"?*"),'Resource Schedule'!$S$5:$S$104,0)),""),""))</f>
        <v/>
      </c>
      <c r="L96" s="10">
        <f>IF(I96="Work Order",IFERROR(INDEX('Work Orders'!$B$5:$B$104,MATCH(ROWS($I$14:I96),'Work Orders'!$I$5:$I$104,0)),""),IF(I96="Schedule Allocation",IFERROR(INDEX('Resource Schedule'!$H$5:$H$104,MATCH(ROWS($I$14:I96)-COUNTIF('Work Orders'!$H$5:$H$104,"?*"),'Resource Schedule'!$S$5:$S$104,0)),""),""))</f>
        <v/>
      </c>
      <c r="M96" s="12">
        <f>IF(I96="Work Order",IFERROR(INDEX('Work Orders'!$E$5:$E$104,MATCH(ROWS($I$14:I96),'Work Orders'!$I$5:$I$104,0)),""),IF(I96="Schedule Allocation",IFERROR(INDEX('Resource Schedule'!$K$5:$K$104,MATCH(ROWS($I$14:I96)-COUNTIF('Work Orders'!$H$5:$H$104,"?*"),'Resource Schedule'!$S$5:$S$104,0)),""),""))</f>
        <v/>
      </c>
    </row>
    <row r="97">
      <c r="A97" s="10">
        <f>IFERROR(INDEX('Resource Schedule'!$H$5:$H$104,MATCH(ROWS($A$14:A97),'Resource Schedule'!$T$5:$T$104,0)),"")</f>
        <v/>
      </c>
      <c r="B97" s="11">
        <f>IFERROR(INDEX('Resource Schedule'!$I$5:$I$104,MATCH(ROWS($A$14:A97),'Resource Schedule'!$T$5:$T$104,0)),"")</f>
        <v/>
      </c>
      <c r="C97" s="11">
        <f>IFERROR(INDEX('Resource Schedule'!$J$5:$J$104,MATCH(ROWS($A$14:A97),'Resource Schedule'!$T$5:$T$104,0)),"")</f>
        <v/>
      </c>
      <c r="D97" s="12">
        <f>IFERROR(INDEX('Resource Schedule'!$K$5:$K$104,MATCH(ROWS($A$14:A97),'Resource Schedule'!$T$5:$T$104,0)),"")</f>
        <v/>
      </c>
      <c r="E97" s="10">
        <f>IFERROR(INDEX('Resource Schedule'!$L$5:$L$104,MATCH(ROWS($A$14:A97),'Resource Schedule'!$T$5:$T$104,0)),"")</f>
        <v/>
      </c>
      <c r="F97" s="12">
        <f>IFERROR(INDEX('Resource Schedule'!$P$5:$P$104,MATCH(ROWS($A$14:A97),'Resource Schedule'!$T$5:$T$104,0)),"")</f>
        <v/>
      </c>
      <c r="G97" s="12">
        <f>IFERROR(INDEX('Resource Schedule'!$Q$5:$Q$104,MATCH(ROWS($A$14:A97),'Resource Schedule'!$T$5:$T$104,0)),"")</f>
        <v/>
      </c>
      <c r="I97" s="11">
        <f>IF(ROWS($I$14:I97)&lt;=COUNTIF('Work Orders'!$H$5:$H$104,"?*"),"Work Order",IF(ROWS($I$14:I97)&lt;=COUNTIF('Work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7" s="11">
        <f>IF(I97="Work Order",IFERROR(INDEX('Work Orders'!$A$5:$A$104,MATCH(ROWS($I$14:I97),'Work Orders'!$I$5:$I$104,0)),""),IF(I97="Schedule Allocation",IFERROR(INDEX('Resource Schedule'!$J$5:$J$104,MATCH(ROWS($I$14:I97)-COUNTIF('Work Orders'!$H$5:$H$104,"?*"),'Resource Schedule'!$S$5:$S$104,0)),""),""))</f>
        <v/>
      </c>
      <c r="K97" s="11">
        <f>IF(I97="Work Order",IFERROR(INDEX('Work Orders'!$H$5:$H$104,MATCH(ROWS($I$14:I97),'Work Orders'!$I$5:$I$104,0)),""),IF(I97="Schedule Allocation",IFERROR(INDEX('Resource Schedule'!$R$5:$R$104,MATCH(ROWS($I$14:I97)-COUNTIF('Work Orders'!$H$5:$H$104,"?*"),'Resource Schedule'!$S$5:$S$104,0)),""),""))</f>
        <v/>
      </c>
      <c r="L97" s="10">
        <f>IF(I97="Work Order",IFERROR(INDEX('Work Orders'!$B$5:$B$104,MATCH(ROWS($I$14:I97),'Work Orders'!$I$5:$I$104,0)),""),IF(I97="Schedule Allocation",IFERROR(INDEX('Resource Schedule'!$H$5:$H$104,MATCH(ROWS($I$14:I97)-COUNTIF('Work Orders'!$H$5:$H$104,"?*"),'Resource Schedule'!$S$5:$S$104,0)),""),""))</f>
        <v/>
      </c>
      <c r="M97" s="12">
        <f>IF(I97="Work Order",IFERROR(INDEX('Work Orders'!$E$5:$E$104,MATCH(ROWS($I$14:I97),'Work Orders'!$I$5:$I$104,0)),""),IF(I97="Schedule Allocation",IFERROR(INDEX('Resource Schedule'!$K$5:$K$104,MATCH(ROWS($I$14:I97)-COUNTIF('Work Orders'!$H$5:$H$104,"?*"),'Resource Schedule'!$S$5:$S$104,0)),""),""))</f>
        <v/>
      </c>
    </row>
    <row r="98">
      <c r="A98" s="10">
        <f>IFERROR(INDEX('Resource Schedule'!$H$5:$H$104,MATCH(ROWS($A$14:A98),'Resource Schedule'!$T$5:$T$104,0)),"")</f>
        <v/>
      </c>
      <c r="B98" s="11">
        <f>IFERROR(INDEX('Resource Schedule'!$I$5:$I$104,MATCH(ROWS($A$14:A98),'Resource Schedule'!$T$5:$T$104,0)),"")</f>
        <v/>
      </c>
      <c r="C98" s="11">
        <f>IFERROR(INDEX('Resource Schedule'!$J$5:$J$104,MATCH(ROWS($A$14:A98),'Resource Schedule'!$T$5:$T$104,0)),"")</f>
        <v/>
      </c>
      <c r="D98" s="12">
        <f>IFERROR(INDEX('Resource Schedule'!$K$5:$K$104,MATCH(ROWS($A$14:A98),'Resource Schedule'!$T$5:$T$104,0)),"")</f>
        <v/>
      </c>
      <c r="E98" s="10">
        <f>IFERROR(INDEX('Resource Schedule'!$L$5:$L$104,MATCH(ROWS($A$14:A98),'Resource Schedule'!$T$5:$T$104,0)),"")</f>
        <v/>
      </c>
      <c r="F98" s="12">
        <f>IFERROR(INDEX('Resource Schedule'!$P$5:$P$104,MATCH(ROWS($A$14:A98),'Resource Schedule'!$T$5:$T$104,0)),"")</f>
        <v/>
      </c>
      <c r="G98" s="12">
        <f>IFERROR(INDEX('Resource Schedule'!$Q$5:$Q$104,MATCH(ROWS($A$14:A98),'Resource Schedule'!$T$5:$T$104,0)),"")</f>
        <v/>
      </c>
      <c r="I98" s="11">
        <f>IF(ROWS($I$14:I98)&lt;=COUNTIF('Work Orders'!$H$5:$H$104,"?*"),"Work Order",IF(ROWS($I$14:I98)&lt;=COUNTIF('Work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8" s="11">
        <f>IF(I98="Work Order",IFERROR(INDEX('Work Orders'!$A$5:$A$104,MATCH(ROWS($I$14:I98),'Work Orders'!$I$5:$I$104,0)),""),IF(I98="Schedule Allocation",IFERROR(INDEX('Resource Schedule'!$J$5:$J$104,MATCH(ROWS($I$14:I98)-COUNTIF('Work Orders'!$H$5:$H$104,"?*"),'Resource Schedule'!$S$5:$S$104,0)),""),""))</f>
        <v/>
      </c>
      <c r="K98" s="11">
        <f>IF(I98="Work Order",IFERROR(INDEX('Work Orders'!$H$5:$H$104,MATCH(ROWS($I$14:I98),'Work Orders'!$I$5:$I$104,0)),""),IF(I98="Schedule Allocation",IFERROR(INDEX('Resource Schedule'!$R$5:$R$104,MATCH(ROWS($I$14:I98)-COUNTIF('Work Orders'!$H$5:$H$104,"?*"),'Resource Schedule'!$S$5:$S$104,0)),""),""))</f>
        <v/>
      </c>
      <c r="L98" s="10">
        <f>IF(I98="Work Order",IFERROR(INDEX('Work Orders'!$B$5:$B$104,MATCH(ROWS($I$14:I98),'Work Orders'!$I$5:$I$104,0)),""),IF(I98="Schedule Allocation",IFERROR(INDEX('Resource Schedule'!$H$5:$H$104,MATCH(ROWS($I$14:I98)-COUNTIF('Work Orders'!$H$5:$H$104,"?*"),'Resource Schedule'!$S$5:$S$104,0)),""),""))</f>
        <v/>
      </c>
      <c r="M98" s="12">
        <f>IF(I98="Work Order",IFERROR(INDEX('Work Orders'!$E$5:$E$104,MATCH(ROWS($I$14:I98),'Work Orders'!$I$5:$I$104,0)),""),IF(I98="Schedule Allocation",IFERROR(INDEX('Resource Schedule'!$K$5:$K$104,MATCH(ROWS($I$14:I98)-COUNTIF('Work Orders'!$H$5:$H$104,"?*"),'Resource Schedule'!$S$5:$S$104,0)),""),""))</f>
        <v/>
      </c>
    </row>
    <row r="99">
      <c r="A99" s="10">
        <f>IFERROR(INDEX('Resource Schedule'!$H$5:$H$104,MATCH(ROWS($A$14:A99),'Resource Schedule'!$T$5:$T$104,0)),"")</f>
        <v/>
      </c>
      <c r="B99" s="11">
        <f>IFERROR(INDEX('Resource Schedule'!$I$5:$I$104,MATCH(ROWS($A$14:A99),'Resource Schedule'!$T$5:$T$104,0)),"")</f>
        <v/>
      </c>
      <c r="C99" s="11">
        <f>IFERROR(INDEX('Resource Schedule'!$J$5:$J$104,MATCH(ROWS($A$14:A99),'Resource Schedule'!$T$5:$T$104,0)),"")</f>
        <v/>
      </c>
      <c r="D99" s="12">
        <f>IFERROR(INDEX('Resource Schedule'!$K$5:$K$104,MATCH(ROWS($A$14:A99),'Resource Schedule'!$T$5:$T$104,0)),"")</f>
        <v/>
      </c>
      <c r="E99" s="10">
        <f>IFERROR(INDEX('Resource Schedule'!$L$5:$L$104,MATCH(ROWS($A$14:A99),'Resource Schedule'!$T$5:$T$104,0)),"")</f>
        <v/>
      </c>
      <c r="F99" s="12">
        <f>IFERROR(INDEX('Resource Schedule'!$P$5:$P$104,MATCH(ROWS($A$14:A99),'Resource Schedule'!$T$5:$T$104,0)),"")</f>
        <v/>
      </c>
      <c r="G99" s="12">
        <f>IFERROR(INDEX('Resource Schedule'!$Q$5:$Q$104,MATCH(ROWS($A$14:A99),'Resource Schedule'!$T$5:$T$104,0)),"")</f>
        <v/>
      </c>
      <c r="I99" s="11">
        <f>IF(ROWS($I$14:I99)&lt;=COUNTIF('Work Orders'!$H$5:$H$104,"?*"),"Work Order",IF(ROWS($I$14:I99)&lt;=COUNTIF('Work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99" s="11">
        <f>IF(I99="Work Order",IFERROR(INDEX('Work Orders'!$A$5:$A$104,MATCH(ROWS($I$14:I99),'Work Orders'!$I$5:$I$104,0)),""),IF(I99="Schedule Allocation",IFERROR(INDEX('Resource Schedule'!$J$5:$J$104,MATCH(ROWS($I$14:I99)-COUNTIF('Work Orders'!$H$5:$H$104,"?*"),'Resource Schedule'!$S$5:$S$104,0)),""),""))</f>
        <v/>
      </c>
      <c r="K99" s="11">
        <f>IF(I99="Work Order",IFERROR(INDEX('Work Orders'!$H$5:$H$104,MATCH(ROWS($I$14:I99),'Work Orders'!$I$5:$I$104,0)),""),IF(I99="Schedule Allocation",IFERROR(INDEX('Resource Schedule'!$R$5:$R$104,MATCH(ROWS($I$14:I99)-COUNTIF('Work Orders'!$H$5:$H$104,"?*"),'Resource Schedule'!$S$5:$S$104,0)),""),""))</f>
        <v/>
      </c>
      <c r="L99" s="10">
        <f>IF(I99="Work Order",IFERROR(INDEX('Work Orders'!$B$5:$B$104,MATCH(ROWS($I$14:I99),'Work Orders'!$I$5:$I$104,0)),""),IF(I99="Schedule Allocation",IFERROR(INDEX('Resource Schedule'!$H$5:$H$104,MATCH(ROWS($I$14:I99)-COUNTIF('Work Orders'!$H$5:$H$104,"?*"),'Resource Schedule'!$S$5:$S$104,0)),""),""))</f>
        <v/>
      </c>
      <c r="M99" s="12">
        <f>IF(I99="Work Order",IFERROR(INDEX('Work Orders'!$E$5:$E$104,MATCH(ROWS($I$14:I99),'Work Orders'!$I$5:$I$104,0)),""),IF(I99="Schedule Allocation",IFERROR(INDEX('Resource Schedule'!$K$5:$K$104,MATCH(ROWS($I$14:I99)-COUNTIF('Work Orders'!$H$5:$H$104,"?*"),'Resource Schedule'!$S$5:$S$104,0)),""),""))</f>
        <v/>
      </c>
    </row>
    <row r="100">
      <c r="A100" s="10">
        <f>IFERROR(INDEX('Resource Schedule'!$H$5:$H$104,MATCH(ROWS($A$14:A100),'Resource Schedule'!$T$5:$T$104,0)),"")</f>
        <v/>
      </c>
      <c r="B100" s="11">
        <f>IFERROR(INDEX('Resource Schedule'!$I$5:$I$104,MATCH(ROWS($A$14:A100),'Resource Schedule'!$T$5:$T$104,0)),"")</f>
        <v/>
      </c>
      <c r="C100" s="11">
        <f>IFERROR(INDEX('Resource Schedule'!$J$5:$J$104,MATCH(ROWS($A$14:A100),'Resource Schedule'!$T$5:$T$104,0)),"")</f>
        <v/>
      </c>
      <c r="D100" s="12">
        <f>IFERROR(INDEX('Resource Schedule'!$K$5:$K$104,MATCH(ROWS($A$14:A100),'Resource Schedule'!$T$5:$T$104,0)),"")</f>
        <v/>
      </c>
      <c r="E100" s="10">
        <f>IFERROR(INDEX('Resource Schedule'!$L$5:$L$104,MATCH(ROWS($A$14:A100),'Resource Schedule'!$T$5:$T$104,0)),"")</f>
        <v/>
      </c>
      <c r="F100" s="12">
        <f>IFERROR(INDEX('Resource Schedule'!$P$5:$P$104,MATCH(ROWS($A$14:A100),'Resource Schedule'!$T$5:$T$104,0)),"")</f>
        <v/>
      </c>
      <c r="G100" s="12">
        <f>IFERROR(INDEX('Resource Schedule'!$Q$5:$Q$104,MATCH(ROWS($A$14:A100),'Resource Schedule'!$T$5:$T$104,0)),"")</f>
        <v/>
      </c>
      <c r="I100" s="11">
        <f>IF(ROWS($I$14:I100)&lt;=COUNTIF('Work Orders'!$H$5:$H$104,"?*"),"Work Order",IF(ROWS($I$14:I100)&lt;=COUNTIF('Work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0" s="11">
        <f>IF(I100="Work Order",IFERROR(INDEX('Work Orders'!$A$5:$A$104,MATCH(ROWS($I$14:I100),'Work Orders'!$I$5:$I$104,0)),""),IF(I100="Schedule Allocation",IFERROR(INDEX('Resource Schedule'!$J$5:$J$104,MATCH(ROWS($I$14:I100)-COUNTIF('Work Orders'!$H$5:$H$104,"?*"),'Resource Schedule'!$S$5:$S$104,0)),""),""))</f>
        <v/>
      </c>
      <c r="K100" s="11">
        <f>IF(I100="Work Order",IFERROR(INDEX('Work Orders'!$H$5:$H$104,MATCH(ROWS($I$14:I100),'Work Orders'!$I$5:$I$104,0)),""),IF(I100="Schedule Allocation",IFERROR(INDEX('Resource Schedule'!$R$5:$R$104,MATCH(ROWS($I$14:I100)-COUNTIF('Work Orders'!$H$5:$H$104,"?*"),'Resource Schedule'!$S$5:$S$104,0)),""),""))</f>
        <v/>
      </c>
      <c r="L100" s="10">
        <f>IF(I100="Work Order",IFERROR(INDEX('Work Orders'!$B$5:$B$104,MATCH(ROWS($I$14:I100),'Work Orders'!$I$5:$I$104,0)),""),IF(I100="Schedule Allocation",IFERROR(INDEX('Resource Schedule'!$H$5:$H$104,MATCH(ROWS($I$14:I100)-COUNTIF('Work Orders'!$H$5:$H$104,"?*"),'Resource Schedule'!$S$5:$S$104,0)),""),""))</f>
        <v/>
      </c>
      <c r="M100" s="12">
        <f>IF(I100="Work Order",IFERROR(INDEX('Work Orders'!$E$5:$E$104,MATCH(ROWS($I$14:I100),'Work Orders'!$I$5:$I$104,0)),""),IF(I100="Schedule Allocation",IFERROR(INDEX('Resource Schedule'!$K$5:$K$104,MATCH(ROWS($I$14:I100)-COUNTIF('Work Orders'!$H$5:$H$104,"?*"),'Resource Schedule'!$S$5:$S$104,0)),""),""))</f>
        <v/>
      </c>
    </row>
    <row r="101">
      <c r="A101" s="10">
        <f>IFERROR(INDEX('Resource Schedule'!$H$5:$H$104,MATCH(ROWS($A$14:A101),'Resource Schedule'!$T$5:$T$104,0)),"")</f>
        <v/>
      </c>
      <c r="B101" s="11">
        <f>IFERROR(INDEX('Resource Schedule'!$I$5:$I$104,MATCH(ROWS($A$14:A101),'Resource Schedule'!$T$5:$T$104,0)),"")</f>
        <v/>
      </c>
      <c r="C101" s="11">
        <f>IFERROR(INDEX('Resource Schedule'!$J$5:$J$104,MATCH(ROWS($A$14:A101),'Resource Schedule'!$T$5:$T$104,0)),"")</f>
        <v/>
      </c>
      <c r="D101" s="12">
        <f>IFERROR(INDEX('Resource Schedule'!$K$5:$K$104,MATCH(ROWS($A$14:A101),'Resource Schedule'!$T$5:$T$104,0)),"")</f>
        <v/>
      </c>
      <c r="E101" s="10">
        <f>IFERROR(INDEX('Resource Schedule'!$L$5:$L$104,MATCH(ROWS($A$14:A101),'Resource Schedule'!$T$5:$T$104,0)),"")</f>
        <v/>
      </c>
      <c r="F101" s="12">
        <f>IFERROR(INDEX('Resource Schedule'!$P$5:$P$104,MATCH(ROWS($A$14:A101),'Resource Schedule'!$T$5:$T$104,0)),"")</f>
        <v/>
      </c>
      <c r="G101" s="12">
        <f>IFERROR(INDEX('Resource Schedule'!$Q$5:$Q$104,MATCH(ROWS($A$14:A101),'Resource Schedule'!$T$5:$T$104,0)),"")</f>
        <v/>
      </c>
      <c r="I101" s="11">
        <f>IF(ROWS($I$14:I101)&lt;=COUNTIF('Work Orders'!$H$5:$H$104,"?*"),"Work Order",IF(ROWS($I$14:I101)&lt;=COUNTIF('Work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1" s="11">
        <f>IF(I101="Work Order",IFERROR(INDEX('Work Orders'!$A$5:$A$104,MATCH(ROWS($I$14:I101),'Work Orders'!$I$5:$I$104,0)),""),IF(I101="Schedule Allocation",IFERROR(INDEX('Resource Schedule'!$J$5:$J$104,MATCH(ROWS($I$14:I101)-COUNTIF('Work Orders'!$H$5:$H$104,"?*"),'Resource Schedule'!$S$5:$S$104,0)),""),""))</f>
        <v/>
      </c>
      <c r="K101" s="11">
        <f>IF(I101="Work Order",IFERROR(INDEX('Work Orders'!$H$5:$H$104,MATCH(ROWS($I$14:I101),'Work Orders'!$I$5:$I$104,0)),""),IF(I101="Schedule Allocation",IFERROR(INDEX('Resource Schedule'!$R$5:$R$104,MATCH(ROWS($I$14:I101)-COUNTIF('Work Orders'!$H$5:$H$104,"?*"),'Resource Schedule'!$S$5:$S$104,0)),""),""))</f>
        <v/>
      </c>
      <c r="L101" s="10">
        <f>IF(I101="Work Order",IFERROR(INDEX('Work Orders'!$B$5:$B$104,MATCH(ROWS($I$14:I101),'Work Orders'!$I$5:$I$104,0)),""),IF(I101="Schedule Allocation",IFERROR(INDEX('Resource Schedule'!$H$5:$H$104,MATCH(ROWS($I$14:I101)-COUNTIF('Work Orders'!$H$5:$H$104,"?*"),'Resource Schedule'!$S$5:$S$104,0)),""),""))</f>
        <v/>
      </c>
      <c r="M101" s="12">
        <f>IF(I101="Work Order",IFERROR(INDEX('Work Orders'!$E$5:$E$104,MATCH(ROWS($I$14:I101),'Work Orders'!$I$5:$I$104,0)),""),IF(I101="Schedule Allocation",IFERROR(INDEX('Resource Schedule'!$K$5:$K$104,MATCH(ROWS($I$14:I101)-COUNTIF('Work Orders'!$H$5:$H$104,"?*"),'Resource Schedule'!$S$5:$S$104,0)),""),""))</f>
        <v/>
      </c>
    </row>
    <row r="102">
      <c r="A102" s="10">
        <f>IFERROR(INDEX('Resource Schedule'!$H$5:$H$104,MATCH(ROWS($A$14:A102),'Resource Schedule'!$T$5:$T$104,0)),"")</f>
        <v/>
      </c>
      <c r="B102" s="11">
        <f>IFERROR(INDEX('Resource Schedule'!$I$5:$I$104,MATCH(ROWS($A$14:A102),'Resource Schedule'!$T$5:$T$104,0)),"")</f>
        <v/>
      </c>
      <c r="C102" s="11">
        <f>IFERROR(INDEX('Resource Schedule'!$J$5:$J$104,MATCH(ROWS($A$14:A102),'Resource Schedule'!$T$5:$T$104,0)),"")</f>
        <v/>
      </c>
      <c r="D102" s="12">
        <f>IFERROR(INDEX('Resource Schedule'!$K$5:$K$104,MATCH(ROWS($A$14:A102),'Resource Schedule'!$T$5:$T$104,0)),"")</f>
        <v/>
      </c>
      <c r="E102" s="10">
        <f>IFERROR(INDEX('Resource Schedule'!$L$5:$L$104,MATCH(ROWS($A$14:A102),'Resource Schedule'!$T$5:$T$104,0)),"")</f>
        <v/>
      </c>
      <c r="F102" s="12">
        <f>IFERROR(INDEX('Resource Schedule'!$P$5:$P$104,MATCH(ROWS($A$14:A102),'Resource Schedule'!$T$5:$T$104,0)),"")</f>
        <v/>
      </c>
      <c r="G102" s="12">
        <f>IFERROR(INDEX('Resource Schedule'!$Q$5:$Q$104,MATCH(ROWS($A$14:A102),'Resource Schedule'!$T$5:$T$104,0)),"")</f>
        <v/>
      </c>
      <c r="I102" s="11">
        <f>IF(ROWS($I$14:I102)&lt;=COUNTIF('Work Orders'!$H$5:$H$104,"?*"),"Work Order",IF(ROWS($I$14:I102)&lt;=COUNTIF('Work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2" s="11">
        <f>IF(I102="Work Order",IFERROR(INDEX('Work Orders'!$A$5:$A$104,MATCH(ROWS($I$14:I102),'Work Orders'!$I$5:$I$104,0)),""),IF(I102="Schedule Allocation",IFERROR(INDEX('Resource Schedule'!$J$5:$J$104,MATCH(ROWS($I$14:I102)-COUNTIF('Work Orders'!$H$5:$H$104,"?*"),'Resource Schedule'!$S$5:$S$104,0)),""),""))</f>
        <v/>
      </c>
      <c r="K102" s="11">
        <f>IF(I102="Work Order",IFERROR(INDEX('Work Orders'!$H$5:$H$104,MATCH(ROWS($I$14:I102),'Work Orders'!$I$5:$I$104,0)),""),IF(I102="Schedule Allocation",IFERROR(INDEX('Resource Schedule'!$R$5:$R$104,MATCH(ROWS($I$14:I102)-COUNTIF('Work Orders'!$H$5:$H$104,"?*"),'Resource Schedule'!$S$5:$S$104,0)),""),""))</f>
        <v/>
      </c>
      <c r="L102" s="10">
        <f>IF(I102="Work Order",IFERROR(INDEX('Work Orders'!$B$5:$B$104,MATCH(ROWS($I$14:I102),'Work Orders'!$I$5:$I$104,0)),""),IF(I102="Schedule Allocation",IFERROR(INDEX('Resource Schedule'!$H$5:$H$104,MATCH(ROWS($I$14:I102)-COUNTIF('Work Orders'!$H$5:$H$104,"?*"),'Resource Schedule'!$S$5:$S$104,0)),""),""))</f>
        <v/>
      </c>
      <c r="M102" s="12">
        <f>IF(I102="Work Order",IFERROR(INDEX('Work Orders'!$E$5:$E$104,MATCH(ROWS($I$14:I102),'Work Orders'!$I$5:$I$104,0)),""),IF(I102="Schedule Allocation",IFERROR(INDEX('Resource Schedule'!$K$5:$K$104,MATCH(ROWS($I$14:I102)-COUNTIF('Work Orders'!$H$5:$H$104,"?*"),'Resource Schedule'!$S$5:$S$104,0)),""),""))</f>
        <v/>
      </c>
    </row>
    <row r="103">
      <c r="A103" s="10">
        <f>IFERROR(INDEX('Resource Schedule'!$H$5:$H$104,MATCH(ROWS($A$14:A103),'Resource Schedule'!$T$5:$T$104,0)),"")</f>
        <v/>
      </c>
      <c r="B103" s="11">
        <f>IFERROR(INDEX('Resource Schedule'!$I$5:$I$104,MATCH(ROWS($A$14:A103),'Resource Schedule'!$T$5:$T$104,0)),"")</f>
        <v/>
      </c>
      <c r="C103" s="11">
        <f>IFERROR(INDEX('Resource Schedule'!$J$5:$J$104,MATCH(ROWS($A$14:A103),'Resource Schedule'!$T$5:$T$104,0)),"")</f>
        <v/>
      </c>
      <c r="D103" s="12">
        <f>IFERROR(INDEX('Resource Schedule'!$K$5:$K$104,MATCH(ROWS($A$14:A103),'Resource Schedule'!$T$5:$T$104,0)),"")</f>
        <v/>
      </c>
      <c r="E103" s="10">
        <f>IFERROR(INDEX('Resource Schedule'!$L$5:$L$104,MATCH(ROWS($A$14:A103),'Resource Schedule'!$T$5:$T$104,0)),"")</f>
        <v/>
      </c>
      <c r="F103" s="12">
        <f>IFERROR(INDEX('Resource Schedule'!$P$5:$P$104,MATCH(ROWS($A$14:A103),'Resource Schedule'!$T$5:$T$104,0)),"")</f>
        <v/>
      </c>
      <c r="G103" s="12">
        <f>IFERROR(INDEX('Resource Schedule'!$Q$5:$Q$104,MATCH(ROWS($A$14:A103),'Resource Schedule'!$T$5:$T$104,0)),"")</f>
        <v/>
      </c>
      <c r="I103" s="11">
        <f>IF(ROWS($I$14:I103)&lt;=COUNTIF('Work Orders'!$H$5:$H$104,"?*"),"Work Order",IF(ROWS($I$14:I103)&lt;=COUNTIF('Work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3" s="11">
        <f>IF(I103="Work Order",IFERROR(INDEX('Work Orders'!$A$5:$A$104,MATCH(ROWS($I$14:I103),'Work Orders'!$I$5:$I$104,0)),""),IF(I103="Schedule Allocation",IFERROR(INDEX('Resource Schedule'!$J$5:$J$104,MATCH(ROWS($I$14:I103)-COUNTIF('Work Orders'!$H$5:$H$104,"?*"),'Resource Schedule'!$S$5:$S$104,0)),""),""))</f>
        <v/>
      </c>
      <c r="K103" s="11">
        <f>IF(I103="Work Order",IFERROR(INDEX('Work Orders'!$H$5:$H$104,MATCH(ROWS($I$14:I103),'Work Orders'!$I$5:$I$104,0)),""),IF(I103="Schedule Allocation",IFERROR(INDEX('Resource Schedule'!$R$5:$R$104,MATCH(ROWS($I$14:I103)-COUNTIF('Work Orders'!$H$5:$H$104,"?*"),'Resource Schedule'!$S$5:$S$104,0)),""),""))</f>
        <v/>
      </c>
      <c r="L103" s="10">
        <f>IF(I103="Work Order",IFERROR(INDEX('Work Orders'!$B$5:$B$104,MATCH(ROWS($I$14:I103),'Work Orders'!$I$5:$I$104,0)),""),IF(I103="Schedule Allocation",IFERROR(INDEX('Resource Schedule'!$H$5:$H$104,MATCH(ROWS($I$14:I103)-COUNTIF('Work Orders'!$H$5:$H$104,"?*"),'Resource Schedule'!$S$5:$S$104,0)),""),""))</f>
        <v/>
      </c>
      <c r="M103" s="12">
        <f>IF(I103="Work Order",IFERROR(INDEX('Work Orders'!$E$5:$E$104,MATCH(ROWS($I$14:I103),'Work Orders'!$I$5:$I$104,0)),""),IF(I103="Schedule Allocation",IFERROR(INDEX('Resource Schedule'!$K$5:$K$104,MATCH(ROWS($I$14:I103)-COUNTIF('Work Orders'!$H$5:$H$104,"?*"),'Resource Schedule'!$S$5:$S$104,0)),""),""))</f>
        <v/>
      </c>
    </row>
    <row r="104">
      <c r="A104" s="10">
        <f>IFERROR(INDEX('Resource Schedule'!$H$5:$H$104,MATCH(ROWS($A$14:A104),'Resource Schedule'!$T$5:$T$104,0)),"")</f>
        <v/>
      </c>
      <c r="B104" s="11">
        <f>IFERROR(INDEX('Resource Schedule'!$I$5:$I$104,MATCH(ROWS($A$14:A104),'Resource Schedule'!$T$5:$T$104,0)),"")</f>
        <v/>
      </c>
      <c r="C104" s="11">
        <f>IFERROR(INDEX('Resource Schedule'!$J$5:$J$104,MATCH(ROWS($A$14:A104),'Resource Schedule'!$T$5:$T$104,0)),"")</f>
        <v/>
      </c>
      <c r="D104" s="12">
        <f>IFERROR(INDEX('Resource Schedule'!$K$5:$K$104,MATCH(ROWS($A$14:A104),'Resource Schedule'!$T$5:$T$104,0)),"")</f>
        <v/>
      </c>
      <c r="E104" s="10">
        <f>IFERROR(INDEX('Resource Schedule'!$L$5:$L$104,MATCH(ROWS($A$14:A104),'Resource Schedule'!$T$5:$T$104,0)),"")</f>
        <v/>
      </c>
      <c r="F104" s="12">
        <f>IFERROR(INDEX('Resource Schedule'!$P$5:$P$104,MATCH(ROWS($A$14:A104),'Resource Schedule'!$T$5:$T$104,0)),"")</f>
        <v/>
      </c>
      <c r="G104" s="12">
        <f>IFERROR(INDEX('Resource Schedule'!$Q$5:$Q$104,MATCH(ROWS($A$14:A104),'Resource Schedule'!$T$5:$T$104,0)),"")</f>
        <v/>
      </c>
      <c r="I104" s="11">
        <f>IF(ROWS($I$14:I104)&lt;=COUNTIF('Work Orders'!$H$5:$H$104,"?*"),"Work Order",IF(ROWS($I$14:I104)&lt;=COUNTIF('Work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4" s="11">
        <f>IF(I104="Work Order",IFERROR(INDEX('Work Orders'!$A$5:$A$104,MATCH(ROWS($I$14:I104),'Work Orders'!$I$5:$I$104,0)),""),IF(I104="Schedule Allocation",IFERROR(INDEX('Resource Schedule'!$J$5:$J$104,MATCH(ROWS($I$14:I104)-COUNTIF('Work Orders'!$H$5:$H$104,"?*"),'Resource Schedule'!$S$5:$S$104,0)),""),""))</f>
        <v/>
      </c>
      <c r="K104" s="11">
        <f>IF(I104="Work Order",IFERROR(INDEX('Work Orders'!$H$5:$H$104,MATCH(ROWS($I$14:I104),'Work Orders'!$I$5:$I$104,0)),""),IF(I104="Schedule Allocation",IFERROR(INDEX('Resource Schedule'!$R$5:$R$104,MATCH(ROWS($I$14:I104)-COUNTIF('Work Orders'!$H$5:$H$104,"?*"),'Resource Schedule'!$S$5:$S$104,0)),""),""))</f>
        <v/>
      </c>
      <c r="L104" s="10">
        <f>IF(I104="Work Order",IFERROR(INDEX('Work Orders'!$B$5:$B$104,MATCH(ROWS($I$14:I104),'Work Orders'!$I$5:$I$104,0)),""),IF(I104="Schedule Allocation",IFERROR(INDEX('Resource Schedule'!$H$5:$H$104,MATCH(ROWS($I$14:I104)-COUNTIF('Work Orders'!$H$5:$H$104,"?*"),'Resource Schedule'!$S$5:$S$104,0)),""),""))</f>
        <v/>
      </c>
      <c r="M104" s="12">
        <f>IF(I104="Work Order",IFERROR(INDEX('Work Orders'!$E$5:$E$104,MATCH(ROWS($I$14:I104),'Work Orders'!$I$5:$I$104,0)),""),IF(I104="Schedule Allocation",IFERROR(INDEX('Resource Schedule'!$K$5:$K$104,MATCH(ROWS($I$14:I104)-COUNTIF('Work Orders'!$H$5:$H$104,"?*"),'Resource Schedule'!$S$5:$S$104,0)),""),""))</f>
        <v/>
      </c>
    </row>
    <row r="105">
      <c r="A105" s="10">
        <f>IFERROR(INDEX('Resource Schedule'!$H$5:$H$104,MATCH(ROWS($A$14:A105),'Resource Schedule'!$T$5:$T$104,0)),"")</f>
        <v/>
      </c>
      <c r="B105" s="11">
        <f>IFERROR(INDEX('Resource Schedule'!$I$5:$I$104,MATCH(ROWS($A$14:A105),'Resource Schedule'!$T$5:$T$104,0)),"")</f>
        <v/>
      </c>
      <c r="C105" s="11">
        <f>IFERROR(INDEX('Resource Schedule'!$J$5:$J$104,MATCH(ROWS($A$14:A105),'Resource Schedule'!$T$5:$T$104,0)),"")</f>
        <v/>
      </c>
      <c r="D105" s="12">
        <f>IFERROR(INDEX('Resource Schedule'!$K$5:$K$104,MATCH(ROWS($A$14:A105),'Resource Schedule'!$T$5:$T$104,0)),"")</f>
        <v/>
      </c>
      <c r="E105" s="10">
        <f>IFERROR(INDEX('Resource Schedule'!$L$5:$L$104,MATCH(ROWS($A$14:A105),'Resource Schedule'!$T$5:$T$104,0)),"")</f>
        <v/>
      </c>
      <c r="F105" s="12">
        <f>IFERROR(INDEX('Resource Schedule'!$P$5:$P$104,MATCH(ROWS($A$14:A105),'Resource Schedule'!$T$5:$T$104,0)),"")</f>
        <v/>
      </c>
      <c r="G105" s="12">
        <f>IFERROR(INDEX('Resource Schedule'!$Q$5:$Q$104,MATCH(ROWS($A$14:A105),'Resource Schedule'!$T$5:$T$104,0)),"")</f>
        <v/>
      </c>
      <c r="I105" s="11">
        <f>IF(ROWS($I$14:I105)&lt;=COUNTIF('Work Orders'!$H$5:$H$104,"?*"),"Work Order",IF(ROWS($I$14:I105)&lt;=COUNTIF('Work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5" s="11">
        <f>IF(I105="Work Order",IFERROR(INDEX('Work Orders'!$A$5:$A$104,MATCH(ROWS($I$14:I105),'Work Orders'!$I$5:$I$104,0)),""),IF(I105="Schedule Allocation",IFERROR(INDEX('Resource Schedule'!$J$5:$J$104,MATCH(ROWS($I$14:I105)-COUNTIF('Work Orders'!$H$5:$H$104,"?*"),'Resource Schedule'!$S$5:$S$104,0)),""),""))</f>
        <v/>
      </c>
      <c r="K105" s="11">
        <f>IF(I105="Work Order",IFERROR(INDEX('Work Orders'!$H$5:$H$104,MATCH(ROWS($I$14:I105),'Work Orders'!$I$5:$I$104,0)),""),IF(I105="Schedule Allocation",IFERROR(INDEX('Resource Schedule'!$R$5:$R$104,MATCH(ROWS($I$14:I105)-COUNTIF('Work Orders'!$H$5:$H$104,"?*"),'Resource Schedule'!$S$5:$S$104,0)),""),""))</f>
        <v/>
      </c>
      <c r="L105" s="10">
        <f>IF(I105="Work Order",IFERROR(INDEX('Work Orders'!$B$5:$B$104,MATCH(ROWS($I$14:I105),'Work Orders'!$I$5:$I$104,0)),""),IF(I105="Schedule Allocation",IFERROR(INDEX('Resource Schedule'!$H$5:$H$104,MATCH(ROWS($I$14:I105)-COUNTIF('Work Orders'!$H$5:$H$104,"?*"),'Resource Schedule'!$S$5:$S$104,0)),""),""))</f>
        <v/>
      </c>
      <c r="M105" s="12">
        <f>IF(I105="Work Order",IFERROR(INDEX('Work Orders'!$E$5:$E$104,MATCH(ROWS($I$14:I105),'Work Orders'!$I$5:$I$104,0)),""),IF(I105="Schedule Allocation",IFERROR(INDEX('Resource Schedule'!$K$5:$K$104,MATCH(ROWS($I$14:I105)-COUNTIF('Work Orders'!$H$5:$H$104,"?*"),'Resource Schedule'!$S$5:$S$104,0)),""),""))</f>
        <v/>
      </c>
    </row>
    <row r="106">
      <c r="A106" s="10">
        <f>IFERROR(INDEX('Resource Schedule'!$H$5:$H$104,MATCH(ROWS($A$14:A106),'Resource Schedule'!$T$5:$T$104,0)),"")</f>
        <v/>
      </c>
      <c r="B106" s="11">
        <f>IFERROR(INDEX('Resource Schedule'!$I$5:$I$104,MATCH(ROWS($A$14:A106),'Resource Schedule'!$T$5:$T$104,0)),"")</f>
        <v/>
      </c>
      <c r="C106" s="11">
        <f>IFERROR(INDEX('Resource Schedule'!$J$5:$J$104,MATCH(ROWS($A$14:A106),'Resource Schedule'!$T$5:$T$104,0)),"")</f>
        <v/>
      </c>
      <c r="D106" s="12">
        <f>IFERROR(INDEX('Resource Schedule'!$K$5:$K$104,MATCH(ROWS($A$14:A106),'Resource Schedule'!$T$5:$T$104,0)),"")</f>
        <v/>
      </c>
      <c r="E106" s="10">
        <f>IFERROR(INDEX('Resource Schedule'!$L$5:$L$104,MATCH(ROWS($A$14:A106),'Resource Schedule'!$T$5:$T$104,0)),"")</f>
        <v/>
      </c>
      <c r="F106" s="12">
        <f>IFERROR(INDEX('Resource Schedule'!$P$5:$P$104,MATCH(ROWS($A$14:A106),'Resource Schedule'!$T$5:$T$104,0)),"")</f>
        <v/>
      </c>
      <c r="G106" s="12">
        <f>IFERROR(INDEX('Resource Schedule'!$Q$5:$Q$104,MATCH(ROWS($A$14:A106),'Resource Schedule'!$T$5:$T$104,0)),"")</f>
        <v/>
      </c>
      <c r="I106" s="11">
        <f>IF(ROWS($I$14:I106)&lt;=COUNTIF('Work Orders'!$H$5:$H$104,"?*"),"Work Order",IF(ROWS($I$14:I106)&lt;=COUNTIF('Work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6" s="11">
        <f>IF(I106="Work Order",IFERROR(INDEX('Work Orders'!$A$5:$A$104,MATCH(ROWS($I$14:I106),'Work Orders'!$I$5:$I$104,0)),""),IF(I106="Schedule Allocation",IFERROR(INDEX('Resource Schedule'!$J$5:$J$104,MATCH(ROWS($I$14:I106)-COUNTIF('Work Orders'!$H$5:$H$104,"?*"),'Resource Schedule'!$S$5:$S$104,0)),""),""))</f>
        <v/>
      </c>
      <c r="K106" s="11">
        <f>IF(I106="Work Order",IFERROR(INDEX('Work Orders'!$H$5:$H$104,MATCH(ROWS($I$14:I106),'Work Orders'!$I$5:$I$104,0)),""),IF(I106="Schedule Allocation",IFERROR(INDEX('Resource Schedule'!$R$5:$R$104,MATCH(ROWS($I$14:I106)-COUNTIF('Work Orders'!$H$5:$H$104,"?*"),'Resource Schedule'!$S$5:$S$104,0)),""),""))</f>
        <v/>
      </c>
      <c r="L106" s="10">
        <f>IF(I106="Work Order",IFERROR(INDEX('Work Orders'!$B$5:$B$104,MATCH(ROWS($I$14:I106),'Work Orders'!$I$5:$I$104,0)),""),IF(I106="Schedule Allocation",IFERROR(INDEX('Resource Schedule'!$H$5:$H$104,MATCH(ROWS($I$14:I106)-COUNTIF('Work Orders'!$H$5:$H$104,"?*"),'Resource Schedule'!$S$5:$S$104,0)),""),""))</f>
        <v/>
      </c>
      <c r="M106" s="12">
        <f>IF(I106="Work Order",IFERROR(INDEX('Work Orders'!$E$5:$E$104,MATCH(ROWS($I$14:I106),'Work Orders'!$I$5:$I$104,0)),""),IF(I106="Schedule Allocation",IFERROR(INDEX('Resource Schedule'!$K$5:$K$104,MATCH(ROWS($I$14:I106)-COUNTIF('Work Orders'!$H$5:$H$104,"?*"),'Resource Schedule'!$S$5:$S$104,0)),""),""))</f>
        <v/>
      </c>
    </row>
    <row r="107">
      <c r="A107" s="10">
        <f>IFERROR(INDEX('Resource Schedule'!$H$5:$H$104,MATCH(ROWS($A$14:A107),'Resource Schedule'!$T$5:$T$104,0)),"")</f>
        <v/>
      </c>
      <c r="B107" s="11">
        <f>IFERROR(INDEX('Resource Schedule'!$I$5:$I$104,MATCH(ROWS($A$14:A107),'Resource Schedule'!$T$5:$T$104,0)),"")</f>
        <v/>
      </c>
      <c r="C107" s="11">
        <f>IFERROR(INDEX('Resource Schedule'!$J$5:$J$104,MATCH(ROWS($A$14:A107),'Resource Schedule'!$T$5:$T$104,0)),"")</f>
        <v/>
      </c>
      <c r="D107" s="12">
        <f>IFERROR(INDEX('Resource Schedule'!$K$5:$K$104,MATCH(ROWS($A$14:A107),'Resource Schedule'!$T$5:$T$104,0)),"")</f>
        <v/>
      </c>
      <c r="E107" s="10">
        <f>IFERROR(INDEX('Resource Schedule'!$L$5:$L$104,MATCH(ROWS($A$14:A107),'Resource Schedule'!$T$5:$T$104,0)),"")</f>
        <v/>
      </c>
      <c r="F107" s="12">
        <f>IFERROR(INDEX('Resource Schedule'!$P$5:$P$104,MATCH(ROWS($A$14:A107),'Resource Schedule'!$T$5:$T$104,0)),"")</f>
        <v/>
      </c>
      <c r="G107" s="12">
        <f>IFERROR(INDEX('Resource Schedule'!$Q$5:$Q$104,MATCH(ROWS($A$14:A107),'Resource Schedule'!$T$5:$T$104,0)),"")</f>
        <v/>
      </c>
      <c r="I107" s="11">
        <f>IF(ROWS($I$14:I107)&lt;=COUNTIF('Work Orders'!$H$5:$H$104,"?*"),"Work Order",IF(ROWS($I$14:I107)&lt;=COUNTIF('Work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7" s="11">
        <f>IF(I107="Work Order",IFERROR(INDEX('Work Orders'!$A$5:$A$104,MATCH(ROWS($I$14:I107),'Work Orders'!$I$5:$I$104,0)),""),IF(I107="Schedule Allocation",IFERROR(INDEX('Resource Schedule'!$J$5:$J$104,MATCH(ROWS($I$14:I107)-COUNTIF('Work Orders'!$H$5:$H$104,"?*"),'Resource Schedule'!$S$5:$S$104,0)),""),""))</f>
        <v/>
      </c>
      <c r="K107" s="11">
        <f>IF(I107="Work Order",IFERROR(INDEX('Work Orders'!$H$5:$H$104,MATCH(ROWS($I$14:I107),'Work Orders'!$I$5:$I$104,0)),""),IF(I107="Schedule Allocation",IFERROR(INDEX('Resource Schedule'!$R$5:$R$104,MATCH(ROWS($I$14:I107)-COUNTIF('Work Orders'!$H$5:$H$104,"?*"),'Resource Schedule'!$S$5:$S$104,0)),""),""))</f>
        <v/>
      </c>
      <c r="L107" s="10">
        <f>IF(I107="Work Order",IFERROR(INDEX('Work Orders'!$B$5:$B$104,MATCH(ROWS($I$14:I107),'Work Orders'!$I$5:$I$104,0)),""),IF(I107="Schedule Allocation",IFERROR(INDEX('Resource Schedule'!$H$5:$H$104,MATCH(ROWS($I$14:I107)-COUNTIF('Work Orders'!$H$5:$H$104,"?*"),'Resource Schedule'!$S$5:$S$104,0)),""),""))</f>
        <v/>
      </c>
      <c r="M107" s="12">
        <f>IF(I107="Work Order",IFERROR(INDEX('Work Orders'!$E$5:$E$104,MATCH(ROWS($I$14:I107),'Work Orders'!$I$5:$I$104,0)),""),IF(I107="Schedule Allocation",IFERROR(INDEX('Resource Schedule'!$K$5:$K$104,MATCH(ROWS($I$14:I107)-COUNTIF('Work Orders'!$H$5:$H$104,"?*"),'Resource Schedule'!$S$5:$S$104,0)),""),""))</f>
        <v/>
      </c>
    </row>
    <row r="108">
      <c r="A108" s="10">
        <f>IFERROR(INDEX('Resource Schedule'!$H$5:$H$104,MATCH(ROWS($A$14:A108),'Resource Schedule'!$T$5:$T$104,0)),"")</f>
        <v/>
      </c>
      <c r="B108" s="11">
        <f>IFERROR(INDEX('Resource Schedule'!$I$5:$I$104,MATCH(ROWS($A$14:A108),'Resource Schedule'!$T$5:$T$104,0)),"")</f>
        <v/>
      </c>
      <c r="C108" s="11">
        <f>IFERROR(INDEX('Resource Schedule'!$J$5:$J$104,MATCH(ROWS($A$14:A108),'Resource Schedule'!$T$5:$T$104,0)),"")</f>
        <v/>
      </c>
      <c r="D108" s="12">
        <f>IFERROR(INDEX('Resource Schedule'!$K$5:$K$104,MATCH(ROWS($A$14:A108),'Resource Schedule'!$T$5:$T$104,0)),"")</f>
        <v/>
      </c>
      <c r="E108" s="10">
        <f>IFERROR(INDEX('Resource Schedule'!$L$5:$L$104,MATCH(ROWS($A$14:A108),'Resource Schedule'!$T$5:$T$104,0)),"")</f>
        <v/>
      </c>
      <c r="F108" s="12">
        <f>IFERROR(INDEX('Resource Schedule'!$P$5:$P$104,MATCH(ROWS($A$14:A108),'Resource Schedule'!$T$5:$T$104,0)),"")</f>
        <v/>
      </c>
      <c r="G108" s="12">
        <f>IFERROR(INDEX('Resource Schedule'!$Q$5:$Q$104,MATCH(ROWS($A$14:A108),'Resource Schedule'!$T$5:$T$104,0)),"")</f>
        <v/>
      </c>
      <c r="I108" s="11">
        <f>IF(ROWS($I$14:I108)&lt;=COUNTIF('Work Orders'!$H$5:$H$104,"?*"),"Work Order",IF(ROWS($I$14:I108)&lt;=COUNTIF('Work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8" s="11">
        <f>IF(I108="Work Order",IFERROR(INDEX('Work Orders'!$A$5:$A$104,MATCH(ROWS($I$14:I108),'Work Orders'!$I$5:$I$104,0)),""),IF(I108="Schedule Allocation",IFERROR(INDEX('Resource Schedule'!$J$5:$J$104,MATCH(ROWS($I$14:I108)-COUNTIF('Work Orders'!$H$5:$H$104,"?*"),'Resource Schedule'!$S$5:$S$104,0)),""),""))</f>
        <v/>
      </c>
      <c r="K108" s="11">
        <f>IF(I108="Work Order",IFERROR(INDEX('Work Orders'!$H$5:$H$104,MATCH(ROWS($I$14:I108),'Work Orders'!$I$5:$I$104,0)),""),IF(I108="Schedule Allocation",IFERROR(INDEX('Resource Schedule'!$R$5:$R$104,MATCH(ROWS($I$14:I108)-COUNTIF('Work Orders'!$H$5:$H$104,"?*"),'Resource Schedule'!$S$5:$S$104,0)),""),""))</f>
        <v/>
      </c>
      <c r="L108" s="10">
        <f>IF(I108="Work Order",IFERROR(INDEX('Work Orders'!$B$5:$B$104,MATCH(ROWS($I$14:I108),'Work Orders'!$I$5:$I$104,0)),""),IF(I108="Schedule Allocation",IFERROR(INDEX('Resource Schedule'!$H$5:$H$104,MATCH(ROWS($I$14:I108)-COUNTIF('Work Orders'!$H$5:$H$104,"?*"),'Resource Schedule'!$S$5:$S$104,0)),""),""))</f>
        <v/>
      </c>
      <c r="M108" s="12">
        <f>IF(I108="Work Order",IFERROR(INDEX('Work Orders'!$E$5:$E$104,MATCH(ROWS($I$14:I108),'Work Orders'!$I$5:$I$104,0)),""),IF(I108="Schedule Allocation",IFERROR(INDEX('Resource Schedule'!$K$5:$K$104,MATCH(ROWS($I$14:I108)-COUNTIF('Work Orders'!$H$5:$H$104,"?*"),'Resource Schedule'!$S$5:$S$104,0)),""),""))</f>
        <v/>
      </c>
    </row>
    <row r="109">
      <c r="A109" s="10">
        <f>IFERROR(INDEX('Resource Schedule'!$H$5:$H$104,MATCH(ROWS($A$14:A109),'Resource Schedule'!$T$5:$T$104,0)),"")</f>
        <v/>
      </c>
      <c r="B109" s="11">
        <f>IFERROR(INDEX('Resource Schedule'!$I$5:$I$104,MATCH(ROWS($A$14:A109),'Resource Schedule'!$T$5:$T$104,0)),"")</f>
        <v/>
      </c>
      <c r="C109" s="11">
        <f>IFERROR(INDEX('Resource Schedule'!$J$5:$J$104,MATCH(ROWS($A$14:A109),'Resource Schedule'!$T$5:$T$104,0)),"")</f>
        <v/>
      </c>
      <c r="D109" s="12">
        <f>IFERROR(INDEX('Resource Schedule'!$K$5:$K$104,MATCH(ROWS($A$14:A109),'Resource Schedule'!$T$5:$T$104,0)),"")</f>
        <v/>
      </c>
      <c r="E109" s="10">
        <f>IFERROR(INDEX('Resource Schedule'!$L$5:$L$104,MATCH(ROWS($A$14:A109),'Resource Schedule'!$T$5:$T$104,0)),"")</f>
        <v/>
      </c>
      <c r="F109" s="12">
        <f>IFERROR(INDEX('Resource Schedule'!$P$5:$P$104,MATCH(ROWS($A$14:A109),'Resource Schedule'!$T$5:$T$104,0)),"")</f>
        <v/>
      </c>
      <c r="G109" s="12">
        <f>IFERROR(INDEX('Resource Schedule'!$Q$5:$Q$104,MATCH(ROWS($A$14:A109),'Resource Schedule'!$T$5:$T$104,0)),"")</f>
        <v/>
      </c>
      <c r="I109" s="11">
        <f>IF(ROWS($I$14:I109)&lt;=COUNTIF('Work Orders'!$H$5:$H$104,"?*"),"Work Order",IF(ROWS($I$14:I109)&lt;=COUNTIF('Work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09" s="11">
        <f>IF(I109="Work Order",IFERROR(INDEX('Work Orders'!$A$5:$A$104,MATCH(ROWS($I$14:I109),'Work Orders'!$I$5:$I$104,0)),""),IF(I109="Schedule Allocation",IFERROR(INDEX('Resource Schedule'!$J$5:$J$104,MATCH(ROWS($I$14:I109)-COUNTIF('Work Orders'!$H$5:$H$104,"?*"),'Resource Schedule'!$S$5:$S$104,0)),""),""))</f>
        <v/>
      </c>
      <c r="K109" s="11">
        <f>IF(I109="Work Order",IFERROR(INDEX('Work Orders'!$H$5:$H$104,MATCH(ROWS($I$14:I109),'Work Orders'!$I$5:$I$104,0)),""),IF(I109="Schedule Allocation",IFERROR(INDEX('Resource Schedule'!$R$5:$R$104,MATCH(ROWS($I$14:I109)-COUNTIF('Work Orders'!$H$5:$H$104,"?*"),'Resource Schedule'!$S$5:$S$104,0)),""),""))</f>
        <v/>
      </c>
      <c r="L109" s="10">
        <f>IF(I109="Work Order",IFERROR(INDEX('Work Orders'!$B$5:$B$104,MATCH(ROWS($I$14:I109),'Work Orders'!$I$5:$I$104,0)),""),IF(I109="Schedule Allocation",IFERROR(INDEX('Resource Schedule'!$H$5:$H$104,MATCH(ROWS($I$14:I109)-COUNTIF('Work Orders'!$H$5:$H$104,"?*"),'Resource Schedule'!$S$5:$S$104,0)),""),""))</f>
        <v/>
      </c>
      <c r="M109" s="12">
        <f>IF(I109="Work Order",IFERROR(INDEX('Work Orders'!$E$5:$E$104,MATCH(ROWS($I$14:I109),'Work Orders'!$I$5:$I$104,0)),""),IF(I109="Schedule Allocation",IFERROR(INDEX('Resource Schedule'!$K$5:$K$104,MATCH(ROWS($I$14:I109)-COUNTIF('Work Orders'!$H$5:$H$104,"?*"),'Resource Schedule'!$S$5:$S$104,0)),""),""))</f>
        <v/>
      </c>
    </row>
    <row r="110">
      <c r="A110" s="10">
        <f>IFERROR(INDEX('Resource Schedule'!$H$5:$H$104,MATCH(ROWS($A$14:A110),'Resource Schedule'!$T$5:$T$104,0)),"")</f>
        <v/>
      </c>
      <c r="B110" s="11">
        <f>IFERROR(INDEX('Resource Schedule'!$I$5:$I$104,MATCH(ROWS($A$14:A110),'Resource Schedule'!$T$5:$T$104,0)),"")</f>
        <v/>
      </c>
      <c r="C110" s="11">
        <f>IFERROR(INDEX('Resource Schedule'!$J$5:$J$104,MATCH(ROWS($A$14:A110),'Resource Schedule'!$T$5:$T$104,0)),"")</f>
        <v/>
      </c>
      <c r="D110" s="12">
        <f>IFERROR(INDEX('Resource Schedule'!$K$5:$K$104,MATCH(ROWS($A$14:A110),'Resource Schedule'!$T$5:$T$104,0)),"")</f>
        <v/>
      </c>
      <c r="E110" s="10">
        <f>IFERROR(INDEX('Resource Schedule'!$L$5:$L$104,MATCH(ROWS($A$14:A110),'Resource Schedule'!$T$5:$T$104,0)),"")</f>
        <v/>
      </c>
      <c r="F110" s="12">
        <f>IFERROR(INDEX('Resource Schedule'!$P$5:$P$104,MATCH(ROWS($A$14:A110),'Resource Schedule'!$T$5:$T$104,0)),"")</f>
        <v/>
      </c>
      <c r="G110" s="12">
        <f>IFERROR(INDEX('Resource Schedule'!$Q$5:$Q$104,MATCH(ROWS($A$14:A110),'Resource Schedule'!$T$5:$T$104,0)),"")</f>
        <v/>
      </c>
      <c r="I110" s="11">
        <f>IF(ROWS($I$14:I110)&lt;=COUNTIF('Work Orders'!$H$5:$H$104,"?*"),"Work Order",IF(ROWS($I$14:I110)&lt;=COUNTIF('Work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0" s="11">
        <f>IF(I110="Work Order",IFERROR(INDEX('Work Orders'!$A$5:$A$104,MATCH(ROWS($I$14:I110),'Work Orders'!$I$5:$I$104,0)),""),IF(I110="Schedule Allocation",IFERROR(INDEX('Resource Schedule'!$J$5:$J$104,MATCH(ROWS($I$14:I110)-COUNTIF('Work Orders'!$H$5:$H$104,"?*"),'Resource Schedule'!$S$5:$S$104,0)),""),""))</f>
        <v/>
      </c>
      <c r="K110" s="11">
        <f>IF(I110="Work Order",IFERROR(INDEX('Work Orders'!$H$5:$H$104,MATCH(ROWS($I$14:I110),'Work Orders'!$I$5:$I$104,0)),""),IF(I110="Schedule Allocation",IFERROR(INDEX('Resource Schedule'!$R$5:$R$104,MATCH(ROWS($I$14:I110)-COUNTIF('Work Orders'!$H$5:$H$104,"?*"),'Resource Schedule'!$S$5:$S$104,0)),""),""))</f>
        <v/>
      </c>
      <c r="L110" s="10">
        <f>IF(I110="Work Order",IFERROR(INDEX('Work Orders'!$B$5:$B$104,MATCH(ROWS($I$14:I110),'Work Orders'!$I$5:$I$104,0)),""),IF(I110="Schedule Allocation",IFERROR(INDEX('Resource Schedule'!$H$5:$H$104,MATCH(ROWS($I$14:I110)-COUNTIF('Work Orders'!$H$5:$H$104,"?*"),'Resource Schedule'!$S$5:$S$104,0)),""),""))</f>
        <v/>
      </c>
      <c r="M110" s="12">
        <f>IF(I110="Work Order",IFERROR(INDEX('Work Orders'!$E$5:$E$104,MATCH(ROWS($I$14:I110),'Work Orders'!$I$5:$I$104,0)),""),IF(I110="Schedule Allocation",IFERROR(INDEX('Resource Schedule'!$K$5:$K$104,MATCH(ROWS($I$14:I110)-COUNTIF('Work Orders'!$H$5:$H$104,"?*"),'Resource Schedule'!$S$5:$S$104,0)),""),""))</f>
        <v/>
      </c>
    </row>
    <row r="111">
      <c r="A111" s="10">
        <f>IFERROR(INDEX('Resource Schedule'!$H$5:$H$104,MATCH(ROWS($A$14:A111),'Resource Schedule'!$T$5:$T$104,0)),"")</f>
        <v/>
      </c>
      <c r="B111" s="11">
        <f>IFERROR(INDEX('Resource Schedule'!$I$5:$I$104,MATCH(ROWS($A$14:A111),'Resource Schedule'!$T$5:$T$104,0)),"")</f>
        <v/>
      </c>
      <c r="C111" s="11">
        <f>IFERROR(INDEX('Resource Schedule'!$J$5:$J$104,MATCH(ROWS($A$14:A111),'Resource Schedule'!$T$5:$T$104,0)),"")</f>
        <v/>
      </c>
      <c r="D111" s="12">
        <f>IFERROR(INDEX('Resource Schedule'!$K$5:$K$104,MATCH(ROWS($A$14:A111),'Resource Schedule'!$T$5:$T$104,0)),"")</f>
        <v/>
      </c>
      <c r="E111" s="10">
        <f>IFERROR(INDEX('Resource Schedule'!$L$5:$L$104,MATCH(ROWS($A$14:A111),'Resource Schedule'!$T$5:$T$104,0)),"")</f>
        <v/>
      </c>
      <c r="F111" s="12">
        <f>IFERROR(INDEX('Resource Schedule'!$P$5:$P$104,MATCH(ROWS($A$14:A111),'Resource Schedule'!$T$5:$T$104,0)),"")</f>
        <v/>
      </c>
      <c r="G111" s="12">
        <f>IFERROR(INDEX('Resource Schedule'!$Q$5:$Q$104,MATCH(ROWS($A$14:A111),'Resource Schedule'!$T$5:$T$104,0)),"")</f>
        <v/>
      </c>
      <c r="I111" s="11">
        <f>IF(ROWS($I$14:I111)&lt;=COUNTIF('Work Orders'!$H$5:$H$104,"?*"),"Work Order",IF(ROWS($I$14:I111)&lt;=COUNTIF('Work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1" s="11">
        <f>IF(I111="Work Order",IFERROR(INDEX('Work Orders'!$A$5:$A$104,MATCH(ROWS($I$14:I111),'Work Orders'!$I$5:$I$104,0)),""),IF(I111="Schedule Allocation",IFERROR(INDEX('Resource Schedule'!$J$5:$J$104,MATCH(ROWS($I$14:I111)-COUNTIF('Work Orders'!$H$5:$H$104,"?*"),'Resource Schedule'!$S$5:$S$104,0)),""),""))</f>
        <v/>
      </c>
      <c r="K111" s="11">
        <f>IF(I111="Work Order",IFERROR(INDEX('Work Orders'!$H$5:$H$104,MATCH(ROWS($I$14:I111),'Work Orders'!$I$5:$I$104,0)),""),IF(I111="Schedule Allocation",IFERROR(INDEX('Resource Schedule'!$R$5:$R$104,MATCH(ROWS($I$14:I111)-COUNTIF('Work Orders'!$H$5:$H$104,"?*"),'Resource Schedule'!$S$5:$S$104,0)),""),""))</f>
        <v/>
      </c>
      <c r="L111" s="10">
        <f>IF(I111="Work Order",IFERROR(INDEX('Work Orders'!$B$5:$B$104,MATCH(ROWS($I$14:I111),'Work Orders'!$I$5:$I$104,0)),""),IF(I111="Schedule Allocation",IFERROR(INDEX('Resource Schedule'!$H$5:$H$104,MATCH(ROWS($I$14:I111)-COUNTIF('Work Orders'!$H$5:$H$104,"?*"),'Resource Schedule'!$S$5:$S$104,0)),""),""))</f>
        <v/>
      </c>
      <c r="M111" s="12">
        <f>IF(I111="Work Order",IFERROR(INDEX('Work Orders'!$E$5:$E$104,MATCH(ROWS($I$14:I111),'Work Orders'!$I$5:$I$104,0)),""),IF(I111="Schedule Allocation",IFERROR(INDEX('Resource Schedule'!$K$5:$K$104,MATCH(ROWS($I$14:I111)-COUNTIF('Work Orders'!$H$5:$H$104,"?*"),'Resource Schedule'!$S$5:$S$104,0)),""),""))</f>
        <v/>
      </c>
    </row>
    <row r="112">
      <c r="A112" s="10">
        <f>IFERROR(INDEX('Resource Schedule'!$H$5:$H$104,MATCH(ROWS($A$14:A112),'Resource Schedule'!$T$5:$T$104,0)),"")</f>
        <v/>
      </c>
      <c r="B112" s="11">
        <f>IFERROR(INDEX('Resource Schedule'!$I$5:$I$104,MATCH(ROWS($A$14:A112),'Resource Schedule'!$T$5:$T$104,0)),"")</f>
        <v/>
      </c>
      <c r="C112" s="11">
        <f>IFERROR(INDEX('Resource Schedule'!$J$5:$J$104,MATCH(ROWS($A$14:A112),'Resource Schedule'!$T$5:$T$104,0)),"")</f>
        <v/>
      </c>
      <c r="D112" s="12">
        <f>IFERROR(INDEX('Resource Schedule'!$K$5:$K$104,MATCH(ROWS($A$14:A112),'Resource Schedule'!$T$5:$T$104,0)),"")</f>
        <v/>
      </c>
      <c r="E112" s="10">
        <f>IFERROR(INDEX('Resource Schedule'!$L$5:$L$104,MATCH(ROWS($A$14:A112),'Resource Schedule'!$T$5:$T$104,0)),"")</f>
        <v/>
      </c>
      <c r="F112" s="12">
        <f>IFERROR(INDEX('Resource Schedule'!$P$5:$P$104,MATCH(ROWS($A$14:A112),'Resource Schedule'!$T$5:$T$104,0)),"")</f>
        <v/>
      </c>
      <c r="G112" s="12">
        <f>IFERROR(INDEX('Resource Schedule'!$Q$5:$Q$104,MATCH(ROWS($A$14:A112),'Resource Schedule'!$T$5:$T$104,0)),"")</f>
        <v/>
      </c>
      <c r="I112" s="11">
        <f>IF(ROWS($I$14:I112)&lt;=COUNTIF('Work Orders'!$H$5:$H$104,"?*"),"Work Order",IF(ROWS($I$14:I112)&lt;=COUNTIF('Work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2" s="11">
        <f>IF(I112="Work Order",IFERROR(INDEX('Work Orders'!$A$5:$A$104,MATCH(ROWS($I$14:I112),'Work Orders'!$I$5:$I$104,0)),""),IF(I112="Schedule Allocation",IFERROR(INDEX('Resource Schedule'!$J$5:$J$104,MATCH(ROWS($I$14:I112)-COUNTIF('Work Orders'!$H$5:$H$104,"?*"),'Resource Schedule'!$S$5:$S$104,0)),""),""))</f>
        <v/>
      </c>
      <c r="K112" s="11">
        <f>IF(I112="Work Order",IFERROR(INDEX('Work Orders'!$H$5:$H$104,MATCH(ROWS($I$14:I112),'Work Orders'!$I$5:$I$104,0)),""),IF(I112="Schedule Allocation",IFERROR(INDEX('Resource Schedule'!$R$5:$R$104,MATCH(ROWS($I$14:I112)-COUNTIF('Work Orders'!$H$5:$H$104,"?*"),'Resource Schedule'!$S$5:$S$104,0)),""),""))</f>
        <v/>
      </c>
      <c r="L112" s="10">
        <f>IF(I112="Work Order",IFERROR(INDEX('Work Orders'!$B$5:$B$104,MATCH(ROWS($I$14:I112),'Work Orders'!$I$5:$I$104,0)),""),IF(I112="Schedule Allocation",IFERROR(INDEX('Resource Schedule'!$H$5:$H$104,MATCH(ROWS($I$14:I112)-COUNTIF('Work Orders'!$H$5:$H$104,"?*"),'Resource Schedule'!$S$5:$S$104,0)),""),""))</f>
        <v/>
      </c>
      <c r="M112" s="12">
        <f>IF(I112="Work Order",IFERROR(INDEX('Work Orders'!$E$5:$E$104,MATCH(ROWS($I$14:I112),'Work Orders'!$I$5:$I$104,0)),""),IF(I112="Schedule Allocation",IFERROR(INDEX('Resource Schedule'!$K$5:$K$104,MATCH(ROWS($I$14:I112)-COUNTIF('Work Orders'!$H$5:$H$104,"?*"),'Resource Schedule'!$S$5:$S$104,0)),""),""))</f>
        <v/>
      </c>
    </row>
    <row r="113">
      <c r="A113" s="10">
        <f>IFERROR(INDEX('Resource Schedule'!$H$5:$H$104,MATCH(ROWS($A$14:A113),'Resource Schedule'!$T$5:$T$104,0)),"")</f>
        <v/>
      </c>
      <c r="B113" s="11">
        <f>IFERROR(INDEX('Resource Schedule'!$I$5:$I$104,MATCH(ROWS($A$14:A113),'Resource Schedule'!$T$5:$T$104,0)),"")</f>
        <v/>
      </c>
      <c r="C113" s="11">
        <f>IFERROR(INDEX('Resource Schedule'!$J$5:$J$104,MATCH(ROWS($A$14:A113),'Resource Schedule'!$T$5:$T$104,0)),"")</f>
        <v/>
      </c>
      <c r="D113" s="12">
        <f>IFERROR(INDEX('Resource Schedule'!$K$5:$K$104,MATCH(ROWS($A$14:A113),'Resource Schedule'!$T$5:$T$104,0)),"")</f>
        <v/>
      </c>
      <c r="E113" s="10">
        <f>IFERROR(INDEX('Resource Schedule'!$L$5:$L$104,MATCH(ROWS($A$14:A113),'Resource Schedule'!$T$5:$T$104,0)),"")</f>
        <v/>
      </c>
      <c r="F113" s="12">
        <f>IFERROR(INDEX('Resource Schedule'!$P$5:$P$104,MATCH(ROWS($A$14:A113),'Resource Schedule'!$T$5:$T$104,0)),"")</f>
        <v/>
      </c>
      <c r="G113" s="12">
        <f>IFERROR(INDEX('Resource Schedule'!$Q$5:$Q$104,MATCH(ROWS($A$14:A113),'Resource Schedule'!$T$5:$T$104,0)),"")</f>
        <v/>
      </c>
      <c r="I113" s="11">
        <f>IF(ROWS($I$14:I113)&lt;=COUNTIF('Work Orders'!$H$5:$H$104,"?*"),"Work Order",IF(ROWS($I$14:I113)&lt;=COUNTIF('Work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3" s="11">
        <f>IF(I113="Work Order",IFERROR(INDEX('Work Orders'!$A$5:$A$104,MATCH(ROWS($I$14:I113),'Work Orders'!$I$5:$I$104,0)),""),IF(I113="Schedule Allocation",IFERROR(INDEX('Resource Schedule'!$J$5:$J$104,MATCH(ROWS($I$14:I113)-COUNTIF('Work Orders'!$H$5:$H$104,"?*"),'Resource Schedule'!$S$5:$S$104,0)),""),""))</f>
        <v/>
      </c>
      <c r="K113" s="11">
        <f>IF(I113="Work Order",IFERROR(INDEX('Work Orders'!$H$5:$H$104,MATCH(ROWS($I$14:I113),'Work Orders'!$I$5:$I$104,0)),""),IF(I113="Schedule Allocation",IFERROR(INDEX('Resource Schedule'!$R$5:$R$104,MATCH(ROWS($I$14:I113)-COUNTIF('Work Orders'!$H$5:$H$104,"?*"),'Resource Schedule'!$S$5:$S$104,0)),""),""))</f>
        <v/>
      </c>
      <c r="L113" s="10">
        <f>IF(I113="Work Order",IFERROR(INDEX('Work Orders'!$B$5:$B$104,MATCH(ROWS($I$14:I113),'Work Orders'!$I$5:$I$104,0)),""),IF(I113="Schedule Allocation",IFERROR(INDEX('Resource Schedule'!$H$5:$H$104,MATCH(ROWS($I$14:I113)-COUNTIF('Work Orders'!$H$5:$H$104,"?*"),'Resource Schedule'!$S$5:$S$104,0)),""),""))</f>
        <v/>
      </c>
      <c r="M113" s="12">
        <f>IF(I113="Work Order",IFERROR(INDEX('Work Orders'!$E$5:$E$104,MATCH(ROWS($I$14:I113),'Work Orders'!$I$5:$I$104,0)),""),IF(I113="Schedule Allocation",IFERROR(INDEX('Resource Schedule'!$K$5:$K$104,MATCH(ROWS($I$14:I113)-COUNTIF('Work Orders'!$H$5:$H$104,"?*"),'Resource Schedule'!$S$5:$S$104,0)),""),""))</f>
        <v/>
      </c>
    </row>
    <row r="114">
      <c r="I114" s="11">
        <f>IF(ROWS($I$14:I114)&lt;=COUNTIF('Work Orders'!$H$5:$H$104,"?*"),"Work Order",IF(ROWS($I$14:I114)&lt;=COUNTIF('Work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4" s="11">
        <f>IF(I114="Work Order",IFERROR(INDEX('Work Orders'!$A$5:$A$104,MATCH(ROWS($I$14:I114),'Work Orders'!$I$5:$I$104,0)),""),IF(I114="Schedule Allocation",IFERROR(INDEX('Resource Schedule'!$J$5:$J$104,MATCH(ROWS($I$14:I114)-COUNTIF('Work Orders'!$H$5:$H$104,"?*"),'Resource Schedule'!$S$5:$S$104,0)),""),""))</f>
        <v/>
      </c>
      <c r="K114" s="11">
        <f>IF(I114="Work Order",IFERROR(INDEX('Work Orders'!$H$5:$H$104,MATCH(ROWS($I$14:I114),'Work Orders'!$I$5:$I$104,0)),""),IF(I114="Schedule Allocation",IFERROR(INDEX('Resource Schedule'!$R$5:$R$104,MATCH(ROWS($I$14:I114)-COUNTIF('Work Orders'!$H$5:$H$104,"?*"),'Resource Schedule'!$S$5:$S$104,0)),""),""))</f>
        <v/>
      </c>
      <c r="L114" s="10">
        <f>IF(I114="Work Order",IFERROR(INDEX('Work Orders'!$B$5:$B$104,MATCH(ROWS($I$14:I114),'Work Orders'!$I$5:$I$104,0)),""),IF(I114="Schedule Allocation",IFERROR(INDEX('Resource Schedule'!$H$5:$H$104,MATCH(ROWS($I$14:I114)-COUNTIF('Work Orders'!$H$5:$H$104,"?*"),'Resource Schedule'!$S$5:$S$104,0)),""),""))</f>
        <v/>
      </c>
      <c r="M114" s="12">
        <f>IF(I114="Work Order",IFERROR(INDEX('Work Orders'!$E$5:$E$104,MATCH(ROWS($I$14:I114),'Work Orders'!$I$5:$I$104,0)),""),IF(I114="Schedule Allocation",IFERROR(INDEX('Resource Schedule'!$K$5:$K$104,MATCH(ROWS($I$14:I114)-COUNTIF('Work Orders'!$H$5:$H$104,"?*"),'Resource Schedule'!$S$5:$S$104,0)),""),""))</f>
        <v/>
      </c>
    </row>
    <row r="115">
      <c r="I115" s="11">
        <f>IF(ROWS($I$14:I115)&lt;=COUNTIF('Work Orders'!$H$5:$H$104,"?*"),"Work Order",IF(ROWS($I$14:I115)&lt;=COUNTIF('Work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5" s="11">
        <f>IF(I115="Work Order",IFERROR(INDEX('Work Orders'!$A$5:$A$104,MATCH(ROWS($I$14:I115),'Work Orders'!$I$5:$I$104,0)),""),IF(I115="Schedule Allocation",IFERROR(INDEX('Resource Schedule'!$J$5:$J$104,MATCH(ROWS($I$14:I115)-COUNTIF('Work Orders'!$H$5:$H$104,"?*"),'Resource Schedule'!$S$5:$S$104,0)),""),""))</f>
        <v/>
      </c>
      <c r="K115" s="11">
        <f>IF(I115="Work Order",IFERROR(INDEX('Work Orders'!$H$5:$H$104,MATCH(ROWS($I$14:I115),'Work Orders'!$I$5:$I$104,0)),""),IF(I115="Schedule Allocation",IFERROR(INDEX('Resource Schedule'!$R$5:$R$104,MATCH(ROWS($I$14:I115)-COUNTIF('Work Orders'!$H$5:$H$104,"?*"),'Resource Schedule'!$S$5:$S$104,0)),""),""))</f>
        <v/>
      </c>
      <c r="L115" s="10">
        <f>IF(I115="Work Order",IFERROR(INDEX('Work Orders'!$B$5:$B$104,MATCH(ROWS($I$14:I115),'Work Orders'!$I$5:$I$104,0)),""),IF(I115="Schedule Allocation",IFERROR(INDEX('Resource Schedule'!$H$5:$H$104,MATCH(ROWS($I$14:I115)-COUNTIF('Work Orders'!$H$5:$H$104,"?*"),'Resource Schedule'!$S$5:$S$104,0)),""),""))</f>
        <v/>
      </c>
      <c r="M115" s="12">
        <f>IF(I115="Work Order",IFERROR(INDEX('Work Orders'!$E$5:$E$104,MATCH(ROWS($I$14:I115),'Work Orders'!$I$5:$I$104,0)),""),IF(I115="Schedule Allocation",IFERROR(INDEX('Resource Schedule'!$K$5:$K$104,MATCH(ROWS($I$14:I115)-COUNTIF('Work Orders'!$H$5:$H$104,"?*"),'Resource Schedule'!$S$5:$S$104,0)),""),""))</f>
        <v/>
      </c>
    </row>
    <row r="116">
      <c r="I116" s="11">
        <f>IF(ROWS($I$14:I116)&lt;=COUNTIF('Work Orders'!$H$5:$H$104,"?*"),"Work Order",IF(ROWS($I$14:I116)&lt;=COUNTIF('Work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6" s="11">
        <f>IF(I116="Work Order",IFERROR(INDEX('Work Orders'!$A$5:$A$104,MATCH(ROWS($I$14:I116),'Work Orders'!$I$5:$I$104,0)),""),IF(I116="Schedule Allocation",IFERROR(INDEX('Resource Schedule'!$J$5:$J$104,MATCH(ROWS($I$14:I116)-COUNTIF('Work Orders'!$H$5:$H$104,"?*"),'Resource Schedule'!$S$5:$S$104,0)),""),""))</f>
        <v/>
      </c>
      <c r="K116" s="11">
        <f>IF(I116="Work Order",IFERROR(INDEX('Work Orders'!$H$5:$H$104,MATCH(ROWS($I$14:I116),'Work Orders'!$I$5:$I$104,0)),""),IF(I116="Schedule Allocation",IFERROR(INDEX('Resource Schedule'!$R$5:$R$104,MATCH(ROWS($I$14:I116)-COUNTIF('Work Orders'!$H$5:$H$104,"?*"),'Resource Schedule'!$S$5:$S$104,0)),""),""))</f>
        <v/>
      </c>
      <c r="L116" s="10">
        <f>IF(I116="Work Order",IFERROR(INDEX('Work Orders'!$B$5:$B$104,MATCH(ROWS($I$14:I116),'Work Orders'!$I$5:$I$104,0)),""),IF(I116="Schedule Allocation",IFERROR(INDEX('Resource Schedule'!$H$5:$H$104,MATCH(ROWS($I$14:I116)-COUNTIF('Work Orders'!$H$5:$H$104,"?*"),'Resource Schedule'!$S$5:$S$104,0)),""),""))</f>
        <v/>
      </c>
      <c r="M116" s="12">
        <f>IF(I116="Work Order",IFERROR(INDEX('Work Orders'!$E$5:$E$104,MATCH(ROWS($I$14:I116),'Work Orders'!$I$5:$I$104,0)),""),IF(I116="Schedule Allocation",IFERROR(INDEX('Resource Schedule'!$K$5:$K$104,MATCH(ROWS($I$14:I116)-COUNTIF('Work Orders'!$H$5:$H$104,"?*"),'Resource Schedule'!$S$5:$S$104,0)),""),""))</f>
        <v/>
      </c>
    </row>
    <row r="117">
      <c r="I117" s="11">
        <f>IF(ROWS($I$14:I117)&lt;=COUNTIF('Work Orders'!$H$5:$H$104,"?*"),"Work Order",IF(ROWS($I$14:I117)&lt;=COUNTIF('Work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7" s="11">
        <f>IF(I117="Work Order",IFERROR(INDEX('Work Orders'!$A$5:$A$104,MATCH(ROWS($I$14:I117),'Work Orders'!$I$5:$I$104,0)),""),IF(I117="Schedule Allocation",IFERROR(INDEX('Resource Schedule'!$J$5:$J$104,MATCH(ROWS($I$14:I117)-COUNTIF('Work Orders'!$H$5:$H$104,"?*"),'Resource Schedule'!$S$5:$S$104,0)),""),""))</f>
        <v/>
      </c>
      <c r="K117" s="11">
        <f>IF(I117="Work Order",IFERROR(INDEX('Work Orders'!$H$5:$H$104,MATCH(ROWS($I$14:I117),'Work Orders'!$I$5:$I$104,0)),""),IF(I117="Schedule Allocation",IFERROR(INDEX('Resource Schedule'!$R$5:$R$104,MATCH(ROWS($I$14:I117)-COUNTIF('Work Orders'!$H$5:$H$104,"?*"),'Resource Schedule'!$S$5:$S$104,0)),""),""))</f>
        <v/>
      </c>
      <c r="L117" s="10">
        <f>IF(I117="Work Order",IFERROR(INDEX('Work Orders'!$B$5:$B$104,MATCH(ROWS($I$14:I117),'Work Orders'!$I$5:$I$104,0)),""),IF(I117="Schedule Allocation",IFERROR(INDEX('Resource Schedule'!$H$5:$H$104,MATCH(ROWS($I$14:I117)-COUNTIF('Work Orders'!$H$5:$H$104,"?*"),'Resource Schedule'!$S$5:$S$104,0)),""),""))</f>
        <v/>
      </c>
      <c r="M117" s="12">
        <f>IF(I117="Work Order",IFERROR(INDEX('Work Orders'!$E$5:$E$104,MATCH(ROWS($I$14:I117),'Work Orders'!$I$5:$I$104,0)),""),IF(I117="Schedule Allocation",IFERROR(INDEX('Resource Schedule'!$K$5:$K$104,MATCH(ROWS($I$14:I117)-COUNTIF('Work Orders'!$H$5:$H$104,"?*"),'Resource Schedule'!$S$5:$S$104,0)),""),""))</f>
        <v/>
      </c>
    </row>
    <row r="118">
      <c r="I118" s="11">
        <f>IF(ROWS($I$14:I118)&lt;=COUNTIF('Work Orders'!$H$5:$H$104,"?*"),"Work Order",IF(ROWS($I$14:I118)&lt;=COUNTIF('Work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8" s="11">
        <f>IF(I118="Work Order",IFERROR(INDEX('Work Orders'!$A$5:$A$104,MATCH(ROWS($I$14:I118),'Work Orders'!$I$5:$I$104,0)),""),IF(I118="Schedule Allocation",IFERROR(INDEX('Resource Schedule'!$J$5:$J$104,MATCH(ROWS($I$14:I118)-COUNTIF('Work Orders'!$H$5:$H$104,"?*"),'Resource Schedule'!$S$5:$S$104,0)),""),""))</f>
        <v/>
      </c>
      <c r="K118" s="11">
        <f>IF(I118="Work Order",IFERROR(INDEX('Work Orders'!$H$5:$H$104,MATCH(ROWS($I$14:I118),'Work Orders'!$I$5:$I$104,0)),""),IF(I118="Schedule Allocation",IFERROR(INDEX('Resource Schedule'!$R$5:$R$104,MATCH(ROWS($I$14:I118)-COUNTIF('Work Orders'!$H$5:$H$104,"?*"),'Resource Schedule'!$S$5:$S$104,0)),""),""))</f>
        <v/>
      </c>
      <c r="L118" s="10">
        <f>IF(I118="Work Order",IFERROR(INDEX('Work Orders'!$B$5:$B$104,MATCH(ROWS($I$14:I118),'Work Orders'!$I$5:$I$104,0)),""),IF(I118="Schedule Allocation",IFERROR(INDEX('Resource Schedule'!$H$5:$H$104,MATCH(ROWS($I$14:I118)-COUNTIF('Work Orders'!$H$5:$H$104,"?*"),'Resource Schedule'!$S$5:$S$104,0)),""),""))</f>
        <v/>
      </c>
      <c r="M118" s="12">
        <f>IF(I118="Work Order",IFERROR(INDEX('Work Orders'!$E$5:$E$104,MATCH(ROWS($I$14:I118),'Work Orders'!$I$5:$I$104,0)),""),IF(I118="Schedule Allocation",IFERROR(INDEX('Resource Schedule'!$K$5:$K$104,MATCH(ROWS($I$14:I118)-COUNTIF('Work Orders'!$H$5:$H$104,"?*"),'Resource Schedule'!$S$5:$S$104,0)),""),""))</f>
        <v/>
      </c>
    </row>
    <row r="119">
      <c r="I119" s="11">
        <f>IF(ROWS($I$14:I119)&lt;=COUNTIF('Work Orders'!$H$5:$H$104,"?*"),"Work Order",IF(ROWS($I$14:I119)&lt;=COUNTIF('Work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19" s="11">
        <f>IF(I119="Work Order",IFERROR(INDEX('Work Orders'!$A$5:$A$104,MATCH(ROWS($I$14:I119),'Work Orders'!$I$5:$I$104,0)),""),IF(I119="Schedule Allocation",IFERROR(INDEX('Resource Schedule'!$J$5:$J$104,MATCH(ROWS($I$14:I119)-COUNTIF('Work Orders'!$H$5:$H$104,"?*"),'Resource Schedule'!$S$5:$S$104,0)),""),""))</f>
        <v/>
      </c>
      <c r="K119" s="11">
        <f>IF(I119="Work Order",IFERROR(INDEX('Work Orders'!$H$5:$H$104,MATCH(ROWS($I$14:I119),'Work Orders'!$I$5:$I$104,0)),""),IF(I119="Schedule Allocation",IFERROR(INDEX('Resource Schedule'!$R$5:$R$104,MATCH(ROWS($I$14:I119)-COUNTIF('Work Orders'!$H$5:$H$104,"?*"),'Resource Schedule'!$S$5:$S$104,0)),""),""))</f>
        <v/>
      </c>
      <c r="L119" s="10">
        <f>IF(I119="Work Order",IFERROR(INDEX('Work Orders'!$B$5:$B$104,MATCH(ROWS($I$14:I119),'Work Orders'!$I$5:$I$104,0)),""),IF(I119="Schedule Allocation",IFERROR(INDEX('Resource Schedule'!$H$5:$H$104,MATCH(ROWS($I$14:I119)-COUNTIF('Work Orders'!$H$5:$H$104,"?*"),'Resource Schedule'!$S$5:$S$104,0)),""),""))</f>
        <v/>
      </c>
      <c r="M119" s="12">
        <f>IF(I119="Work Order",IFERROR(INDEX('Work Orders'!$E$5:$E$104,MATCH(ROWS($I$14:I119),'Work Orders'!$I$5:$I$104,0)),""),IF(I119="Schedule Allocation",IFERROR(INDEX('Resource Schedule'!$K$5:$K$104,MATCH(ROWS($I$14:I119)-COUNTIF('Work Orders'!$H$5:$H$104,"?*"),'Resource Schedule'!$S$5:$S$104,0)),""),""))</f>
        <v/>
      </c>
    </row>
    <row r="120">
      <c r="I120" s="11">
        <f>IF(ROWS($I$14:I120)&lt;=COUNTIF('Work Orders'!$H$5:$H$104,"?*"),"Work Order",IF(ROWS($I$14:I120)&lt;=COUNTIF('Work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0" s="11">
        <f>IF(I120="Work Order",IFERROR(INDEX('Work Orders'!$A$5:$A$104,MATCH(ROWS($I$14:I120),'Work Orders'!$I$5:$I$104,0)),""),IF(I120="Schedule Allocation",IFERROR(INDEX('Resource Schedule'!$J$5:$J$104,MATCH(ROWS($I$14:I120)-COUNTIF('Work Orders'!$H$5:$H$104,"?*"),'Resource Schedule'!$S$5:$S$104,0)),""),""))</f>
        <v/>
      </c>
      <c r="K120" s="11">
        <f>IF(I120="Work Order",IFERROR(INDEX('Work Orders'!$H$5:$H$104,MATCH(ROWS($I$14:I120),'Work Orders'!$I$5:$I$104,0)),""),IF(I120="Schedule Allocation",IFERROR(INDEX('Resource Schedule'!$R$5:$R$104,MATCH(ROWS($I$14:I120)-COUNTIF('Work Orders'!$H$5:$H$104,"?*"),'Resource Schedule'!$S$5:$S$104,0)),""),""))</f>
        <v/>
      </c>
      <c r="L120" s="10">
        <f>IF(I120="Work Order",IFERROR(INDEX('Work Orders'!$B$5:$B$104,MATCH(ROWS($I$14:I120),'Work Orders'!$I$5:$I$104,0)),""),IF(I120="Schedule Allocation",IFERROR(INDEX('Resource Schedule'!$H$5:$H$104,MATCH(ROWS($I$14:I120)-COUNTIF('Work Orders'!$H$5:$H$104,"?*"),'Resource Schedule'!$S$5:$S$104,0)),""),""))</f>
        <v/>
      </c>
      <c r="M120" s="12">
        <f>IF(I120="Work Order",IFERROR(INDEX('Work Orders'!$E$5:$E$104,MATCH(ROWS($I$14:I120),'Work Orders'!$I$5:$I$104,0)),""),IF(I120="Schedule Allocation",IFERROR(INDEX('Resource Schedule'!$K$5:$K$104,MATCH(ROWS($I$14:I120)-COUNTIF('Work Orders'!$H$5:$H$104,"?*"),'Resource Schedule'!$S$5:$S$104,0)),""),""))</f>
        <v/>
      </c>
    </row>
    <row r="121">
      <c r="I121" s="11">
        <f>IF(ROWS($I$14:I121)&lt;=COUNTIF('Work Orders'!$H$5:$H$104,"?*"),"Work Order",IF(ROWS($I$14:I121)&lt;=COUNTIF('Work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1" s="11">
        <f>IF(I121="Work Order",IFERROR(INDEX('Work Orders'!$A$5:$A$104,MATCH(ROWS($I$14:I121),'Work Orders'!$I$5:$I$104,0)),""),IF(I121="Schedule Allocation",IFERROR(INDEX('Resource Schedule'!$J$5:$J$104,MATCH(ROWS($I$14:I121)-COUNTIF('Work Orders'!$H$5:$H$104,"?*"),'Resource Schedule'!$S$5:$S$104,0)),""),""))</f>
        <v/>
      </c>
      <c r="K121" s="11">
        <f>IF(I121="Work Order",IFERROR(INDEX('Work Orders'!$H$5:$H$104,MATCH(ROWS($I$14:I121),'Work Orders'!$I$5:$I$104,0)),""),IF(I121="Schedule Allocation",IFERROR(INDEX('Resource Schedule'!$R$5:$R$104,MATCH(ROWS($I$14:I121)-COUNTIF('Work Orders'!$H$5:$H$104,"?*"),'Resource Schedule'!$S$5:$S$104,0)),""),""))</f>
        <v/>
      </c>
      <c r="L121" s="10">
        <f>IF(I121="Work Order",IFERROR(INDEX('Work Orders'!$B$5:$B$104,MATCH(ROWS($I$14:I121),'Work Orders'!$I$5:$I$104,0)),""),IF(I121="Schedule Allocation",IFERROR(INDEX('Resource Schedule'!$H$5:$H$104,MATCH(ROWS($I$14:I121)-COUNTIF('Work Orders'!$H$5:$H$104,"?*"),'Resource Schedule'!$S$5:$S$104,0)),""),""))</f>
        <v/>
      </c>
      <c r="M121" s="12">
        <f>IF(I121="Work Order",IFERROR(INDEX('Work Orders'!$E$5:$E$104,MATCH(ROWS($I$14:I121),'Work Orders'!$I$5:$I$104,0)),""),IF(I121="Schedule Allocation",IFERROR(INDEX('Resource Schedule'!$K$5:$K$104,MATCH(ROWS($I$14:I121)-COUNTIF('Work Orders'!$H$5:$H$104,"?*"),'Resource Schedule'!$S$5:$S$104,0)),""),""))</f>
        <v/>
      </c>
    </row>
    <row r="122">
      <c r="I122" s="11">
        <f>IF(ROWS($I$14:I122)&lt;=COUNTIF('Work Orders'!$H$5:$H$104,"?*"),"Work Order",IF(ROWS($I$14:I122)&lt;=COUNTIF('Work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2" s="11">
        <f>IF(I122="Work Order",IFERROR(INDEX('Work Orders'!$A$5:$A$104,MATCH(ROWS($I$14:I122),'Work Orders'!$I$5:$I$104,0)),""),IF(I122="Schedule Allocation",IFERROR(INDEX('Resource Schedule'!$J$5:$J$104,MATCH(ROWS($I$14:I122)-COUNTIF('Work Orders'!$H$5:$H$104,"?*"),'Resource Schedule'!$S$5:$S$104,0)),""),""))</f>
        <v/>
      </c>
      <c r="K122" s="11">
        <f>IF(I122="Work Order",IFERROR(INDEX('Work Orders'!$H$5:$H$104,MATCH(ROWS($I$14:I122),'Work Orders'!$I$5:$I$104,0)),""),IF(I122="Schedule Allocation",IFERROR(INDEX('Resource Schedule'!$R$5:$R$104,MATCH(ROWS($I$14:I122)-COUNTIF('Work Orders'!$H$5:$H$104,"?*"),'Resource Schedule'!$S$5:$S$104,0)),""),""))</f>
        <v/>
      </c>
      <c r="L122" s="10">
        <f>IF(I122="Work Order",IFERROR(INDEX('Work Orders'!$B$5:$B$104,MATCH(ROWS($I$14:I122),'Work Orders'!$I$5:$I$104,0)),""),IF(I122="Schedule Allocation",IFERROR(INDEX('Resource Schedule'!$H$5:$H$104,MATCH(ROWS($I$14:I122)-COUNTIF('Work Orders'!$H$5:$H$104,"?*"),'Resource Schedule'!$S$5:$S$104,0)),""),""))</f>
        <v/>
      </c>
      <c r="M122" s="12">
        <f>IF(I122="Work Order",IFERROR(INDEX('Work Orders'!$E$5:$E$104,MATCH(ROWS($I$14:I122),'Work Orders'!$I$5:$I$104,0)),""),IF(I122="Schedule Allocation",IFERROR(INDEX('Resource Schedule'!$K$5:$K$104,MATCH(ROWS($I$14:I122)-COUNTIF('Work Orders'!$H$5:$H$104,"?*"),'Resource Schedule'!$S$5:$S$104,0)),""),""))</f>
        <v/>
      </c>
    </row>
    <row r="123">
      <c r="I123" s="11">
        <f>IF(ROWS($I$14:I123)&lt;=COUNTIF('Work Orders'!$H$5:$H$104,"?*"),"Work Order",IF(ROWS($I$14:I123)&lt;=COUNTIF('Work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3" s="11">
        <f>IF(I123="Work Order",IFERROR(INDEX('Work Orders'!$A$5:$A$104,MATCH(ROWS($I$14:I123),'Work Orders'!$I$5:$I$104,0)),""),IF(I123="Schedule Allocation",IFERROR(INDEX('Resource Schedule'!$J$5:$J$104,MATCH(ROWS($I$14:I123)-COUNTIF('Work Orders'!$H$5:$H$104,"?*"),'Resource Schedule'!$S$5:$S$104,0)),""),""))</f>
        <v/>
      </c>
      <c r="K123" s="11">
        <f>IF(I123="Work Order",IFERROR(INDEX('Work Orders'!$H$5:$H$104,MATCH(ROWS($I$14:I123),'Work Orders'!$I$5:$I$104,0)),""),IF(I123="Schedule Allocation",IFERROR(INDEX('Resource Schedule'!$R$5:$R$104,MATCH(ROWS($I$14:I123)-COUNTIF('Work Orders'!$H$5:$H$104,"?*"),'Resource Schedule'!$S$5:$S$104,0)),""),""))</f>
        <v/>
      </c>
      <c r="L123" s="10">
        <f>IF(I123="Work Order",IFERROR(INDEX('Work Orders'!$B$5:$B$104,MATCH(ROWS($I$14:I123),'Work Orders'!$I$5:$I$104,0)),""),IF(I123="Schedule Allocation",IFERROR(INDEX('Resource Schedule'!$H$5:$H$104,MATCH(ROWS($I$14:I123)-COUNTIF('Work Orders'!$H$5:$H$104,"?*"),'Resource Schedule'!$S$5:$S$104,0)),""),""))</f>
        <v/>
      </c>
      <c r="M123" s="12">
        <f>IF(I123="Work Order",IFERROR(INDEX('Work Orders'!$E$5:$E$104,MATCH(ROWS($I$14:I123),'Work Orders'!$I$5:$I$104,0)),""),IF(I123="Schedule Allocation",IFERROR(INDEX('Resource Schedule'!$K$5:$K$104,MATCH(ROWS($I$14:I123)-COUNTIF('Work Orders'!$H$5:$H$104,"?*"),'Resource Schedule'!$S$5:$S$104,0)),""),""))</f>
        <v/>
      </c>
    </row>
    <row r="124">
      <c r="I124" s="11">
        <f>IF(ROWS($I$14:I124)&lt;=COUNTIF('Work Orders'!$H$5:$H$104,"?*"),"Work Order",IF(ROWS($I$14:I124)&lt;=COUNTIF('Work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4" s="11">
        <f>IF(I124="Work Order",IFERROR(INDEX('Work Orders'!$A$5:$A$104,MATCH(ROWS($I$14:I124),'Work Orders'!$I$5:$I$104,0)),""),IF(I124="Schedule Allocation",IFERROR(INDEX('Resource Schedule'!$J$5:$J$104,MATCH(ROWS($I$14:I124)-COUNTIF('Work Orders'!$H$5:$H$104,"?*"),'Resource Schedule'!$S$5:$S$104,0)),""),""))</f>
        <v/>
      </c>
      <c r="K124" s="11">
        <f>IF(I124="Work Order",IFERROR(INDEX('Work Orders'!$H$5:$H$104,MATCH(ROWS($I$14:I124),'Work Orders'!$I$5:$I$104,0)),""),IF(I124="Schedule Allocation",IFERROR(INDEX('Resource Schedule'!$R$5:$R$104,MATCH(ROWS($I$14:I124)-COUNTIF('Work Orders'!$H$5:$H$104,"?*"),'Resource Schedule'!$S$5:$S$104,0)),""),""))</f>
        <v/>
      </c>
      <c r="L124" s="10">
        <f>IF(I124="Work Order",IFERROR(INDEX('Work Orders'!$B$5:$B$104,MATCH(ROWS($I$14:I124),'Work Orders'!$I$5:$I$104,0)),""),IF(I124="Schedule Allocation",IFERROR(INDEX('Resource Schedule'!$H$5:$H$104,MATCH(ROWS($I$14:I124)-COUNTIF('Work Orders'!$H$5:$H$104,"?*"),'Resource Schedule'!$S$5:$S$104,0)),""),""))</f>
        <v/>
      </c>
      <c r="M124" s="12">
        <f>IF(I124="Work Order",IFERROR(INDEX('Work Orders'!$E$5:$E$104,MATCH(ROWS($I$14:I124),'Work Orders'!$I$5:$I$104,0)),""),IF(I124="Schedule Allocation",IFERROR(INDEX('Resource Schedule'!$K$5:$K$104,MATCH(ROWS($I$14:I124)-COUNTIF('Work Orders'!$H$5:$H$104,"?*"),'Resource Schedule'!$S$5:$S$104,0)),""),""))</f>
        <v/>
      </c>
    </row>
    <row r="125">
      <c r="I125" s="11">
        <f>IF(ROWS($I$14:I125)&lt;=COUNTIF('Work Orders'!$H$5:$H$104,"?*"),"Work Order",IF(ROWS($I$14:I125)&lt;=COUNTIF('Work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5" s="11">
        <f>IF(I125="Work Order",IFERROR(INDEX('Work Orders'!$A$5:$A$104,MATCH(ROWS($I$14:I125),'Work Orders'!$I$5:$I$104,0)),""),IF(I125="Schedule Allocation",IFERROR(INDEX('Resource Schedule'!$J$5:$J$104,MATCH(ROWS($I$14:I125)-COUNTIF('Work Orders'!$H$5:$H$104,"?*"),'Resource Schedule'!$S$5:$S$104,0)),""),""))</f>
        <v/>
      </c>
      <c r="K125" s="11">
        <f>IF(I125="Work Order",IFERROR(INDEX('Work Orders'!$H$5:$H$104,MATCH(ROWS($I$14:I125),'Work Orders'!$I$5:$I$104,0)),""),IF(I125="Schedule Allocation",IFERROR(INDEX('Resource Schedule'!$R$5:$R$104,MATCH(ROWS($I$14:I125)-COUNTIF('Work Orders'!$H$5:$H$104,"?*"),'Resource Schedule'!$S$5:$S$104,0)),""),""))</f>
        <v/>
      </c>
      <c r="L125" s="10">
        <f>IF(I125="Work Order",IFERROR(INDEX('Work Orders'!$B$5:$B$104,MATCH(ROWS($I$14:I125),'Work Orders'!$I$5:$I$104,0)),""),IF(I125="Schedule Allocation",IFERROR(INDEX('Resource Schedule'!$H$5:$H$104,MATCH(ROWS($I$14:I125)-COUNTIF('Work Orders'!$H$5:$H$104,"?*"),'Resource Schedule'!$S$5:$S$104,0)),""),""))</f>
        <v/>
      </c>
      <c r="M125" s="12">
        <f>IF(I125="Work Order",IFERROR(INDEX('Work Orders'!$E$5:$E$104,MATCH(ROWS($I$14:I125),'Work Orders'!$I$5:$I$104,0)),""),IF(I125="Schedule Allocation",IFERROR(INDEX('Resource Schedule'!$K$5:$K$104,MATCH(ROWS($I$14:I125)-COUNTIF('Work Orders'!$H$5:$H$104,"?*"),'Resource Schedule'!$S$5:$S$104,0)),""),""))</f>
        <v/>
      </c>
    </row>
    <row r="126">
      <c r="I126" s="11">
        <f>IF(ROWS($I$14:I126)&lt;=COUNTIF('Work Orders'!$H$5:$H$104,"?*"),"Work Order",IF(ROWS($I$14:I126)&lt;=COUNTIF('Work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6" s="11">
        <f>IF(I126="Work Order",IFERROR(INDEX('Work Orders'!$A$5:$A$104,MATCH(ROWS($I$14:I126),'Work Orders'!$I$5:$I$104,0)),""),IF(I126="Schedule Allocation",IFERROR(INDEX('Resource Schedule'!$J$5:$J$104,MATCH(ROWS($I$14:I126)-COUNTIF('Work Orders'!$H$5:$H$104,"?*"),'Resource Schedule'!$S$5:$S$104,0)),""),""))</f>
        <v/>
      </c>
      <c r="K126" s="11">
        <f>IF(I126="Work Order",IFERROR(INDEX('Work Orders'!$H$5:$H$104,MATCH(ROWS($I$14:I126),'Work Orders'!$I$5:$I$104,0)),""),IF(I126="Schedule Allocation",IFERROR(INDEX('Resource Schedule'!$R$5:$R$104,MATCH(ROWS($I$14:I126)-COUNTIF('Work Orders'!$H$5:$H$104,"?*"),'Resource Schedule'!$S$5:$S$104,0)),""),""))</f>
        <v/>
      </c>
      <c r="L126" s="10">
        <f>IF(I126="Work Order",IFERROR(INDEX('Work Orders'!$B$5:$B$104,MATCH(ROWS($I$14:I126),'Work Orders'!$I$5:$I$104,0)),""),IF(I126="Schedule Allocation",IFERROR(INDEX('Resource Schedule'!$H$5:$H$104,MATCH(ROWS($I$14:I126)-COUNTIF('Work Orders'!$H$5:$H$104,"?*"),'Resource Schedule'!$S$5:$S$104,0)),""),""))</f>
        <v/>
      </c>
      <c r="M126" s="12">
        <f>IF(I126="Work Order",IFERROR(INDEX('Work Orders'!$E$5:$E$104,MATCH(ROWS($I$14:I126),'Work Orders'!$I$5:$I$104,0)),""),IF(I126="Schedule Allocation",IFERROR(INDEX('Resource Schedule'!$K$5:$K$104,MATCH(ROWS($I$14:I126)-COUNTIF('Work Orders'!$H$5:$H$104,"?*"),'Resource Schedule'!$S$5:$S$104,0)),""),""))</f>
        <v/>
      </c>
    </row>
    <row r="127">
      <c r="I127" s="11">
        <f>IF(ROWS($I$14:I127)&lt;=COUNTIF('Work Orders'!$H$5:$H$104,"?*"),"Work Order",IF(ROWS($I$14:I127)&lt;=COUNTIF('Work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7" s="11">
        <f>IF(I127="Work Order",IFERROR(INDEX('Work Orders'!$A$5:$A$104,MATCH(ROWS($I$14:I127),'Work Orders'!$I$5:$I$104,0)),""),IF(I127="Schedule Allocation",IFERROR(INDEX('Resource Schedule'!$J$5:$J$104,MATCH(ROWS($I$14:I127)-COUNTIF('Work Orders'!$H$5:$H$104,"?*"),'Resource Schedule'!$S$5:$S$104,0)),""),""))</f>
        <v/>
      </c>
      <c r="K127" s="11">
        <f>IF(I127="Work Order",IFERROR(INDEX('Work Orders'!$H$5:$H$104,MATCH(ROWS($I$14:I127),'Work Orders'!$I$5:$I$104,0)),""),IF(I127="Schedule Allocation",IFERROR(INDEX('Resource Schedule'!$R$5:$R$104,MATCH(ROWS($I$14:I127)-COUNTIF('Work Orders'!$H$5:$H$104,"?*"),'Resource Schedule'!$S$5:$S$104,0)),""),""))</f>
        <v/>
      </c>
      <c r="L127" s="10">
        <f>IF(I127="Work Order",IFERROR(INDEX('Work Orders'!$B$5:$B$104,MATCH(ROWS($I$14:I127),'Work Orders'!$I$5:$I$104,0)),""),IF(I127="Schedule Allocation",IFERROR(INDEX('Resource Schedule'!$H$5:$H$104,MATCH(ROWS($I$14:I127)-COUNTIF('Work Orders'!$H$5:$H$104,"?*"),'Resource Schedule'!$S$5:$S$104,0)),""),""))</f>
        <v/>
      </c>
      <c r="M127" s="12">
        <f>IF(I127="Work Order",IFERROR(INDEX('Work Orders'!$E$5:$E$104,MATCH(ROWS($I$14:I127),'Work Orders'!$I$5:$I$104,0)),""),IF(I127="Schedule Allocation",IFERROR(INDEX('Resource Schedule'!$K$5:$K$104,MATCH(ROWS($I$14:I127)-COUNTIF('Work Orders'!$H$5:$H$104,"?*"),'Resource Schedule'!$S$5:$S$104,0)),""),""))</f>
        <v/>
      </c>
    </row>
    <row r="128">
      <c r="I128" s="11">
        <f>IF(ROWS($I$14:I128)&lt;=COUNTIF('Work Orders'!$H$5:$H$104,"?*"),"Work Order",IF(ROWS($I$14:I128)&lt;=COUNTIF('Work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8" s="11">
        <f>IF(I128="Work Order",IFERROR(INDEX('Work Orders'!$A$5:$A$104,MATCH(ROWS($I$14:I128),'Work Orders'!$I$5:$I$104,0)),""),IF(I128="Schedule Allocation",IFERROR(INDEX('Resource Schedule'!$J$5:$J$104,MATCH(ROWS($I$14:I128)-COUNTIF('Work Orders'!$H$5:$H$104,"?*"),'Resource Schedule'!$S$5:$S$104,0)),""),""))</f>
        <v/>
      </c>
      <c r="K128" s="11">
        <f>IF(I128="Work Order",IFERROR(INDEX('Work Orders'!$H$5:$H$104,MATCH(ROWS($I$14:I128),'Work Orders'!$I$5:$I$104,0)),""),IF(I128="Schedule Allocation",IFERROR(INDEX('Resource Schedule'!$R$5:$R$104,MATCH(ROWS($I$14:I128)-COUNTIF('Work Orders'!$H$5:$H$104,"?*"),'Resource Schedule'!$S$5:$S$104,0)),""),""))</f>
        <v/>
      </c>
      <c r="L128" s="10">
        <f>IF(I128="Work Order",IFERROR(INDEX('Work Orders'!$B$5:$B$104,MATCH(ROWS($I$14:I128),'Work Orders'!$I$5:$I$104,0)),""),IF(I128="Schedule Allocation",IFERROR(INDEX('Resource Schedule'!$H$5:$H$104,MATCH(ROWS($I$14:I128)-COUNTIF('Work Orders'!$H$5:$H$104,"?*"),'Resource Schedule'!$S$5:$S$104,0)),""),""))</f>
        <v/>
      </c>
      <c r="M128" s="12">
        <f>IF(I128="Work Order",IFERROR(INDEX('Work Orders'!$E$5:$E$104,MATCH(ROWS($I$14:I128),'Work Orders'!$I$5:$I$104,0)),""),IF(I128="Schedule Allocation",IFERROR(INDEX('Resource Schedule'!$K$5:$K$104,MATCH(ROWS($I$14:I128)-COUNTIF('Work Orders'!$H$5:$H$104,"?*"),'Resource Schedule'!$S$5:$S$104,0)),""),""))</f>
        <v/>
      </c>
    </row>
    <row r="129">
      <c r="I129" s="11">
        <f>IF(ROWS($I$14:I129)&lt;=COUNTIF('Work Orders'!$H$5:$H$104,"?*"),"Work Order",IF(ROWS($I$14:I129)&lt;=COUNTIF('Work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29" s="11">
        <f>IF(I129="Work Order",IFERROR(INDEX('Work Orders'!$A$5:$A$104,MATCH(ROWS($I$14:I129),'Work Orders'!$I$5:$I$104,0)),""),IF(I129="Schedule Allocation",IFERROR(INDEX('Resource Schedule'!$J$5:$J$104,MATCH(ROWS($I$14:I129)-COUNTIF('Work Orders'!$H$5:$H$104,"?*"),'Resource Schedule'!$S$5:$S$104,0)),""),""))</f>
        <v/>
      </c>
      <c r="K129" s="11">
        <f>IF(I129="Work Order",IFERROR(INDEX('Work Orders'!$H$5:$H$104,MATCH(ROWS($I$14:I129),'Work Orders'!$I$5:$I$104,0)),""),IF(I129="Schedule Allocation",IFERROR(INDEX('Resource Schedule'!$R$5:$R$104,MATCH(ROWS($I$14:I129)-COUNTIF('Work Orders'!$H$5:$H$104,"?*"),'Resource Schedule'!$S$5:$S$104,0)),""),""))</f>
        <v/>
      </c>
      <c r="L129" s="10">
        <f>IF(I129="Work Order",IFERROR(INDEX('Work Orders'!$B$5:$B$104,MATCH(ROWS($I$14:I129),'Work Orders'!$I$5:$I$104,0)),""),IF(I129="Schedule Allocation",IFERROR(INDEX('Resource Schedule'!$H$5:$H$104,MATCH(ROWS($I$14:I129)-COUNTIF('Work Orders'!$H$5:$H$104,"?*"),'Resource Schedule'!$S$5:$S$104,0)),""),""))</f>
        <v/>
      </c>
      <c r="M129" s="12">
        <f>IF(I129="Work Order",IFERROR(INDEX('Work Orders'!$E$5:$E$104,MATCH(ROWS($I$14:I129),'Work Orders'!$I$5:$I$104,0)),""),IF(I129="Schedule Allocation",IFERROR(INDEX('Resource Schedule'!$K$5:$K$104,MATCH(ROWS($I$14:I129)-COUNTIF('Work Orders'!$H$5:$H$104,"?*"),'Resource Schedule'!$S$5:$S$104,0)),""),""))</f>
        <v/>
      </c>
    </row>
    <row r="130">
      <c r="I130" s="11">
        <f>IF(ROWS($I$14:I130)&lt;=COUNTIF('Work Orders'!$H$5:$H$104,"?*"),"Work Order",IF(ROWS($I$14:I130)&lt;=COUNTIF('Work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0" s="11">
        <f>IF(I130="Work Order",IFERROR(INDEX('Work Orders'!$A$5:$A$104,MATCH(ROWS($I$14:I130),'Work Orders'!$I$5:$I$104,0)),""),IF(I130="Schedule Allocation",IFERROR(INDEX('Resource Schedule'!$J$5:$J$104,MATCH(ROWS($I$14:I130)-COUNTIF('Work Orders'!$H$5:$H$104,"?*"),'Resource Schedule'!$S$5:$S$104,0)),""),""))</f>
        <v/>
      </c>
      <c r="K130" s="11">
        <f>IF(I130="Work Order",IFERROR(INDEX('Work Orders'!$H$5:$H$104,MATCH(ROWS($I$14:I130),'Work Orders'!$I$5:$I$104,0)),""),IF(I130="Schedule Allocation",IFERROR(INDEX('Resource Schedule'!$R$5:$R$104,MATCH(ROWS($I$14:I130)-COUNTIF('Work Orders'!$H$5:$H$104,"?*"),'Resource Schedule'!$S$5:$S$104,0)),""),""))</f>
        <v/>
      </c>
      <c r="L130" s="10">
        <f>IF(I130="Work Order",IFERROR(INDEX('Work Orders'!$B$5:$B$104,MATCH(ROWS($I$14:I130),'Work Orders'!$I$5:$I$104,0)),""),IF(I130="Schedule Allocation",IFERROR(INDEX('Resource Schedule'!$H$5:$H$104,MATCH(ROWS($I$14:I130)-COUNTIF('Work Orders'!$H$5:$H$104,"?*"),'Resource Schedule'!$S$5:$S$104,0)),""),""))</f>
        <v/>
      </c>
      <c r="M130" s="12">
        <f>IF(I130="Work Order",IFERROR(INDEX('Work Orders'!$E$5:$E$104,MATCH(ROWS($I$14:I130),'Work Orders'!$I$5:$I$104,0)),""),IF(I130="Schedule Allocation",IFERROR(INDEX('Resource Schedule'!$K$5:$K$104,MATCH(ROWS($I$14:I130)-COUNTIF('Work Orders'!$H$5:$H$104,"?*"),'Resource Schedule'!$S$5:$S$104,0)),""),""))</f>
        <v/>
      </c>
    </row>
    <row r="131">
      <c r="I131" s="11">
        <f>IF(ROWS($I$14:I131)&lt;=COUNTIF('Work Orders'!$H$5:$H$104,"?*"),"Work Order",IF(ROWS($I$14:I131)&lt;=COUNTIF('Work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1" s="11">
        <f>IF(I131="Work Order",IFERROR(INDEX('Work Orders'!$A$5:$A$104,MATCH(ROWS($I$14:I131),'Work Orders'!$I$5:$I$104,0)),""),IF(I131="Schedule Allocation",IFERROR(INDEX('Resource Schedule'!$J$5:$J$104,MATCH(ROWS($I$14:I131)-COUNTIF('Work Orders'!$H$5:$H$104,"?*"),'Resource Schedule'!$S$5:$S$104,0)),""),""))</f>
        <v/>
      </c>
      <c r="K131" s="11">
        <f>IF(I131="Work Order",IFERROR(INDEX('Work Orders'!$H$5:$H$104,MATCH(ROWS($I$14:I131),'Work Orders'!$I$5:$I$104,0)),""),IF(I131="Schedule Allocation",IFERROR(INDEX('Resource Schedule'!$R$5:$R$104,MATCH(ROWS($I$14:I131)-COUNTIF('Work Orders'!$H$5:$H$104,"?*"),'Resource Schedule'!$S$5:$S$104,0)),""),""))</f>
        <v/>
      </c>
      <c r="L131" s="10">
        <f>IF(I131="Work Order",IFERROR(INDEX('Work Orders'!$B$5:$B$104,MATCH(ROWS($I$14:I131),'Work Orders'!$I$5:$I$104,0)),""),IF(I131="Schedule Allocation",IFERROR(INDEX('Resource Schedule'!$H$5:$H$104,MATCH(ROWS($I$14:I131)-COUNTIF('Work Orders'!$H$5:$H$104,"?*"),'Resource Schedule'!$S$5:$S$104,0)),""),""))</f>
        <v/>
      </c>
      <c r="M131" s="12">
        <f>IF(I131="Work Order",IFERROR(INDEX('Work Orders'!$E$5:$E$104,MATCH(ROWS($I$14:I131),'Work Orders'!$I$5:$I$104,0)),""),IF(I131="Schedule Allocation",IFERROR(INDEX('Resource Schedule'!$K$5:$K$104,MATCH(ROWS($I$14:I131)-COUNTIF('Work Orders'!$H$5:$H$104,"?*"),'Resource Schedule'!$S$5:$S$104,0)),""),""))</f>
        <v/>
      </c>
    </row>
    <row r="132">
      <c r="I132" s="11">
        <f>IF(ROWS($I$14:I132)&lt;=COUNTIF('Work Orders'!$H$5:$H$104,"?*"),"Work Order",IF(ROWS($I$14:I132)&lt;=COUNTIF('Work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2" s="11">
        <f>IF(I132="Work Order",IFERROR(INDEX('Work Orders'!$A$5:$A$104,MATCH(ROWS($I$14:I132),'Work Orders'!$I$5:$I$104,0)),""),IF(I132="Schedule Allocation",IFERROR(INDEX('Resource Schedule'!$J$5:$J$104,MATCH(ROWS($I$14:I132)-COUNTIF('Work Orders'!$H$5:$H$104,"?*"),'Resource Schedule'!$S$5:$S$104,0)),""),""))</f>
        <v/>
      </c>
      <c r="K132" s="11">
        <f>IF(I132="Work Order",IFERROR(INDEX('Work Orders'!$H$5:$H$104,MATCH(ROWS($I$14:I132),'Work Orders'!$I$5:$I$104,0)),""),IF(I132="Schedule Allocation",IFERROR(INDEX('Resource Schedule'!$R$5:$R$104,MATCH(ROWS($I$14:I132)-COUNTIF('Work Orders'!$H$5:$H$104,"?*"),'Resource Schedule'!$S$5:$S$104,0)),""),""))</f>
        <v/>
      </c>
      <c r="L132" s="10">
        <f>IF(I132="Work Order",IFERROR(INDEX('Work Orders'!$B$5:$B$104,MATCH(ROWS($I$14:I132),'Work Orders'!$I$5:$I$104,0)),""),IF(I132="Schedule Allocation",IFERROR(INDEX('Resource Schedule'!$H$5:$H$104,MATCH(ROWS($I$14:I132)-COUNTIF('Work Orders'!$H$5:$H$104,"?*"),'Resource Schedule'!$S$5:$S$104,0)),""),""))</f>
        <v/>
      </c>
      <c r="M132" s="12">
        <f>IF(I132="Work Order",IFERROR(INDEX('Work Orders'!$E$5:$E$104,MATCH(ROWS($I$14:I132),'Work Orders'!$I$5:$I$104,0)),""),IF(I132="Schedule Allocation",IFERROR(INDEX('Resource Schedule'!$K$5:$K$104,MATCH(ROWS($I$14:I132)-COUNTIF('Work Orders'!$H$5:$H$104,"?*"),'Resource Schedule'!$S$5:$S$104,0)),""),""))</f>
        <v/>
      </c>
    </row>
    <row r="133">
      <c r="I133" s="11">
        <f>IF(ROWS($I$14:I133)&lt;=COUNTIF('Work Orders'!$H$5:$H$104,"?*"),"Work Order",IF(ROWS($I$14:I133)&lt;=COUNTIF('Work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3" s="11">
        <f>IF(I133="Work Order",IFERROR(INDEX('Work Orders'!$A$5:$A$104,MATCH(ROWS($I$14:I133),'Work Orders'!$I$5:$I$104,0)),""),IF(I133="Schedule Allocation",IFERROR(INDEX('Resource Schedule'!$J$5:$J$104,MATCH(ROWS($I$14:I133)-COUNTIF('Work Orders'!$H$5:$H$104,"?*"),'Resource Schedule'!$S$5:$S$104,0)),""),""))</f>
        <v/>
      </c>
      <c r="K133" s="11">
        <f>IF(I133="Work Order",IFERROR(INDEX('Work Orders'!$H$5:$H$104,MATCH(ROWS($I$14:I133),'Work Orders'!$I$5:$I$104,0)),""),IF(I133="Schedule Allocation",IFERROR(INDEX('Resource Schedule'!$R$5:$R$104,MATCH(ROWS($I$14:I133)-COUNTIF('Work Orders'!$H$5:$H$104,"?*"),'Resource Schedule'!$S$5:$S$104,0)),""),""))</f>
        <v/>
      </c>
      <c r="L133" s="10">
        <f>IF(I133="Work Order",IFERROR(INDEX('Work Orders'!$B$5:$B$104,MATCH(ROWS($I$14:I133),'Work Orders'!$I$5:$I$104,0)),""),IF(I133="Schedule Allocation",IFERROR(INDEX('Resource Schedule'!$H$5:$H$104,MATCH(ROWS($I$14:I133)-COUNTIF('Work Orders'!$H$5:$H$104,"?*"),'Resource Schedule'!$S$5:$S$104,0)),""),""))</f>
        <v/>
      </c>
      <c r="M133" s="12">
        <f>IF(I133="Work Order",IFERROR(INDEX('Work Orders'!$E$5:$E$104,MATCH(ROWS($I$14:I133),'Work Orders'!$I$5:$I$104,0)),""),IF(I133="Schedule Allocation",IFERROR(INDEX('Resource Schedule'!$K$5:$K$104,MATCH(ROWS($I$14:I133)-COUNTIF('Work Orders'!$H$5:$H$104,"?*"),'Resource Schedule'!$S$5:$S$104,0)),""),""))</f>
        <v/>
      </c>
    </row>
    <row r="134">
      <c r="I134" s="11">
        <f>IF(ROWS($I$14:I134)&lt;=COUNTIF('Work Orders'!$H$5:$H$104,"?*"),"Work Order",IF(ROWS($I$14:I134)&lt;=COUNTIF('Work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4" s="11">
        <f>IF(I134="Work Order",IFERROR(INDEX('Work Orders'!$A$5:$A$104,MATCH(ROWS($I$14:I134),'Work Orders'!$I$5:$I$104,0)),""),IF(I134="Schedule Allocation",IFERROR(INDEX('Resource Schedule'!$J$5:$J$104,MATCH(ROWS($I$14:I134)-COUNTIF('Work Orders'!$H$5:$H$104,"?*"),'Resource Schedule'!$S$5:$S$104,0)),""),""))</f>
        <v/>
      </c>
      <c r="K134" s="11">
        <f>IF(I134="Work Order",IFERROR(INDEX('Work Orders'!$H$5:$H$104,MATCH(ROWS($I$14:I134),'Work Orders'!$I$5:$I$104,0)),""),IF(I134="Schedule Allocation",IFERROR(INDEX('Resource Schedule'!$R$5:$R$104,MATCH(ROWS($I$14:I134)-COUNTIF('Work Orders'!$H$5:$H$104,"?*"),'Resource Schedule'!$S$5:$S$104,0)),""),""))</f>
        <v/>
      </c>
      <c r="L134" s="10">
        <f>IF(I134="Work Order",IFERROR(INDEX('Work Orders'!$B$5:$B$104,MATCH(ROWS($I$14:I134),'Work Orders'!$I$5:$I$104,0)),""),IF(I134="Schedule Allocation",IFERROR(INDEX('Resource Schedule'!$H$5:$H$104,MATCH(ROWS($I$14:I134)-COUNTIF('Work Orders'!$H$5:$H$104,"?*"),'Resource Schedule'!$S$5:$S$104,0)),""),""))</f>
        <v/>
      </c>
      <c r="M134" s="12">
        <f>IF(I134="Work Order",IFERROR(INDEX('Work Orders'!$E$5:$E$104,MATCH(ROWS($I$14:I134),'Work Orders'!$I$5:$I$104,0)),""),IF(I134="Schedule Allocation",IFERROR(INDEX('Resource Schedule'!$K$5:$K$104,MATCH(ROWS($I$14:I134)-COUNTIF('Work Orders'!$H$5:$H$104,"?*"),'Resource Schedule'!$S$5:$S$104,0)),""),""))</f>
        <v/>
      </c>
    </row>
    <row r="135">
      <c r="I135" s="11">
        <f>IF(ROWS($I$14:I135)&lt;=COUNTIF('Work Orders'!$H$5:$H$104,"?*"),"Work Order",IF(ROWS($I$14:I135)&lt;=COUNTIF('Work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5" s="11">
        <f>IF(I135="Work Order",IFERROR(INDEX('Work Orders'!$A$5:$A$104,MATCH(ROWS($I$14:I135),'Work Orders'!$I$5:$I$104,0)),""),IF(I135="Schedule Allocation",IFERROR(INDEX('Resource Schedule'!$J$5:$J$104,MATCH(ROWS($I$14:I135)-COUNTIF('Work Orders'!$H$5:$H$104,"?*"),'Resource Schedule'!$S$5:$S$104,0)),""),""))</f>
        <v/>
      </c>
      <c r="K135" s="11">
        <f>IF(I135="Work Order",IFERROR(INDEX('Work Orders'!$H$5:$H$104,MATCH(ROWS($I$14:I135),'Work Orders'!$I$5:$I$104,0)),""),IF(I135="Schedule Allocation",IFERROR(INDEX('Resource Schedule'!$R$5:$R$104,MATCH(ROWS($I$14:I135)-COUNTIF('Work Orders'!$H$5:$H$104,"?*"),'Resource Schedule'!$S$5:$S$104,0)),""),""))</f>
        <v/>
      </c>
      <c r="L135" s="10">
        <f>IF(I135="Work Order",IFERROR(INDEX('Work Orders'!$B$5:$B$104,MATCH(ROWS($I$14:I135),'Work Orders'!$I$5:$I$104,0)),""),IF(I135="Schedule Allocation",IFERROR(INDEX('Resource Schedule'!$H$5:$H$104,MATCH(ROWS($I$14:I135)-COUNTIF('Work Orders'!$H$5:$H$104,"?*"),'Resource Schedule'!$S$5:$S$104,0)),""),""))</f>
        <v/>
      </c>
      <c r="M135" s="12">
        <f>IF(I135="Work Order",IFERROR(INDEX('Work Orders'!$E$5:$E$104,MATCH(ROWS($I$14:I135),'Work Orders'!$I$5:$I$104,0)),""),IF(I135="Schedule Allocation",IFERROR(INDEX('Resource Schedule'!$K$5:$K$104,MATCH(ROWS($I$14:I135)-COUNTIF('Work Orders'!$H$5:$H$104,"?*"),'Resource Schedule'!$S$5:$S$104,0)),""),""))</f>
        <v/>
      </c>
    </row>
    <row r="136">
      <c r="I136" s="11">
        <f>IF(ROWS($I$14:I136)&lt;=COUNTIF('Work Orders'!$H$5:$H$104,"?*"),"Work Order",IF(ROWS($I$14:I136)&lt;=COUNTIF('Work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6" s="11">
        <f>IF(I136="Work Order",IFERROR(INDEX('Work Orders'!$A$5:$A$104,MATCH(ROWS($I$14:I136),'Work Orders'!$I$5:$I$104,0)),""),IF(I136="Schedule Allocation",IFERROR(INDEX('Resource Schedule'!$J$5:$J$104,MATCH(ROWS($I$14:I136)-COUNTIF('Work Orders'!$H$5:$H$104,"?*"),'Resource Schedule'!$S$5:$S$104,0)),""),""))</f>
        <v/>
      </c>
      <c r="K136" s="11">
        <f>IF(I136="Work Order",IFERROR(INDEX('Work Orders'!$H$5:$H$104,MATCH(ROWS($I$14:I136),'Work Orders'!$I$5:$I$104,0)),""),IF(I136="Schedule Allocation",IFERROR(INDEX('Resource Schedule'!$R$5:$R$104,MATCH(ROWS($I$14:I136)-COUNTIF('Work Orders'!$H$5:$H$104,"?*"),'Resource Schedule'!$S$5:$S$104,0)),""),""))</f>
        <v/>
      </c>
      <c r="L136" s="10">
        <f>IF(I136="Work Order",IFERROR(INDEX('Work Orders'!$B$5:$B$104,MATCH(ROWS($I$14:I136),'Work Orders'!$I$5:$I$104,0)),""),IF(I136="Schedule Allocation",IFERROR(INDEX('Resource Schedule'!$H$5:$H$104,MATCH(ROWS($I$14:I136)-COUNTIF('Work Orders'!$H$5:$H$104,"?*"),'Resource Schedule'!$S$5:$S$104,0)),""),""))</f>
        <v/>
      </c>
      <c r="M136" s="12">
        <f>IF(I136="Work Order",IFERROR(INDEX('Work Orders'!$E$5:$E$104,MATCH(ROWS($I$14:I136),'Work Orders'!$I$5:$I$104,0)),""),IF(I136="Schedule Allocation",IFERROR(INDEX('Resource Schedule'!$K$5:$K$104,MATCH(ROWS($I$14:I136)-COUNTIF('Work Orders'!$H$5:$H$104,"?*"),'Resource Schedule'!$S$5:$S$104,0)),""),""))</f>
        <v/>
      </c>
    </row>
    <row r="137">
      <c r="I137" s="11">
        <f>IF(ROWS($I$14:I137)&lt;=COUNTIF('Work Orders'!$H$5:$H$104,"?*"),"Work Order",IF(ROWS($I$14:I137)&lt;=COUNTIF('Work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7" s="11">
        <f>IF(I137="Work Order",IFERROR(INDEX('Work Orders'!$A$5:$A$104,MATCH(ROWS($I$14:I137),'Work Orders'!$I$5:$I$104,0)),""),IF(I137="Schedule Allocation",IFERROR(INDEX('Resource Schedule'!$J$5:$J$104,MATCH(ROWS($I$14:I137)-COUNTIF('Work Orders'!$H$5:$H$104,"?*"),'Resource Schedule'!$S$5:$S$104,0)),""),""))</f>
        <v/>
      </c>
      <c r="K137" s="11">
        <f>IF(I137="Work Order",IFERROR(INDEX('Work Orders'!$H$5:$H$104,MATCH(ROWS($I$14:I137),'Work Orders'!$I$5:$I$104,0)),""),IF(I137="Schedule Allocation",IFERROR(INDEX('Resource Schedule'!$R$5:$R$104,MATCH(ROWS($I$14:I137)-COUNTIF('Work Orders'!$H$5:$H$104,"?*"),'Resource Schedule'!$S$5:$S$104,0)),""),""))</f>
        <v/>
      </c>
      <c r="L137" s="10">
        <f>IF(I137="Work Order",IFERROR(INDEX('Work Orders'!$B$5:$B$104,MATCH(ROWS($I$14:I137),'Work Orders'!$I$5:$I$104,0)),""),IF(I137="Schedule Allocation",IFERROR(INDEX('Resource Schedule'!$H$5:$H$104,MATCH(ROWS($I$14:I137)-COUNTIF('Work Orders'!$H$5:$H$104,"?*"),'Resource Schedule'!$S$5:$S$104,0)),""),""))</f>
        <v/>
      </c>
      <c r="M137" s="12">
        <f>IF(I137="Work Order",IFERROR(INDEX('Work Orders'!$E$5:$E$104,MATCH(ROWS($I$14:I137),'Work Orders'!$I$5:$I$104,0)),""),IF(I137="Schedule Allocation",IFERROR(INDEX('Resource Schedule'!$K$5:$K$104,MATCH(ROWS($I$14:I137)-COUNTIF('Work Orders'!$H$5:$H$104,"?*"),'Resource Schedule'!$S$5:$S$104,0)),""),""))</f>
        <v/>
      </c>
    </row>
    <row r="138">
      <c r="I138" s="11">
        <f>IF(ROWS($I$14:I138)&lt;=COUNTIF('Work Orders'!$H$5:$H$104,"?*"),"Work Order",IF(ROWS($I$14:I138)&lt;=COUNTIF('Work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8" s="11">
        <f>IF(I138="Work Order",IFERROR(INDEX('Work Orders'!$A$5:$A$104,MATCH(ROWS($I$14:I138),'Work Orders'!$I$5:$I$104,0)),""),IF(I138="Schedule Allocation",IFERROR(INDEX('Resource Schedule'!$J$5:$J$104,MATCH(ROWS($I$14:I138)-COUNTIF('Work Orders'!$H$5:$H$104,"?*"),'Resource Schedule'!$S$5:$S$104,0)),""),""))</f>
        <v/>
      </c>
      <c r="K138" s="11">
        <f>IF(I138="Work Order",IFERROR(INDEX('Work Orders'!$H$5:$H$104,MATCH(ROWS($I$14:I138),'Work Orders'!$I$5:$I$104,0)),""),IF(I138="Schedule Allocation",IFERROR(INDEX('Resource Schedule'!$R$5:$R$104,MATCH(ROWS($I$14:I138)-COUNTIF('Work Orders'!$H$5:$H$104,"?*"),'Resource Schedule'!$S$5:$S$104,0)),""),""))</f>
        <v/>
      </c>
      <c r="L138" s="10">
        <f>IF(I138="Work Order",IFERROR(INDEX('Work Orders'!$B$5:$B$104,MATCH(ROWS($I$14:I138),'Work Orders'!$I$5:$I$104,0)),""),IF(I138="Schedule Allocation",IFERROR(INDEX('Resource Schedule'!$H$5:$H$104,MATCH(ROWS($I$14:I138)-COUNTIF('Work Orders'!$H$5:$H$104,"?*"),'Resource Schedule'!$S$5:$S$104,0)),""),""))</f>
        <v/>
      </c>
      <c r="M138" s="12">
        <f>IF(I138="Work Order",IFERROR(INDEX('Work Orders'!$E$5:$E$104,MATCH(ROWS($I$14:I138),'Work Orders'!$I$5:$I$104,0)),""),IF(I138="Schedule Allocation",IFERROR(INDEX('Resource Schedule'!$K$5:$K$104,MATCH(ROWS($I$14:I138)-COUNTIF('Work Orders'!$H$5:$H$104,"?*"),'Resource Schedule'!$S$5:$S$104,0)),""),""))</f>
        <v/>
      </c>
    </row>
    <row r="139">
      <c r="I139" s="11">
        <f>IF(ROWS($I$14:I139)&lt;=COUNTIF('Work Orders'!$H$5:$H$104,"?*"),"Work Order",IF(ROWS($I$14:I139)&lt;=COUNTIF('Work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39" s="11">
        <f>IF(I139="Work Order",IFERROR(INDEX('Work Orders'!$A$5:$A$104,MATCH(ROWS($I$14:I139),'Work Orders'!$I$5:$I$104,0)),""),IF(I139="Schedule Allocation",IFERROR(INDEX('Resource Schedule'!$J$5:$J$104,MATCH(ROWS($I$14:I139)-COUNTIF('Work Orders'!$H$5:$H$104,"?*"),'Resource Schedule'!$S$5:$S$104,0)),""),""))</f>
        <v/>
      </c>
      <c r="K139" s="11">
        <f>IF(I139="Work Order",IFERROR(INDEX('Work Orders'!$H$5:$H$104,MATCH(ROWS($I$14:I139),'Work Orders'!$I$5:$I$104,0)),""),IF(I139="Schedule Allocation",IFERROR(INDEX('Resource Schedule'!$R$5:$R$104,MATCH(ROWS($I$14:I139)-COUNTIF('Work Orders'!$H$5:$H$104,"?*"),'Resource Schedule'!$S$5:$S$104,0)),""),""))</f>
        <v/>
      </c>
      <c r="L139" s="10">
        <f>IF(I139="Work Order",IFERROR(INDEX('Work Orders'!$B$5:$B$104,MATCH(ROWS($I$14:I139),'Work Orders'!$I$5:$I$104,0)),""),IF(I139="Schedule Allocation",IFERROR(INDEX('Resource Schedule'!$H$5:$H$104,MATCH(ROWS($I$14:I139)-COUNTIF('Work Orders'!$H$5:$H$104,"?*"),'Resource Schedule'!$S$5:$S$104,0)),""),""))</f>
        <v/>
      </c>
      <c r="M139" s="12">
        <f>IF(I139="Work Order",IFERROR(INDEX('Work Orders'!$E$5:$E$104,MATCH(ROWS($I$14:I139),'Work Orders'!$I$5:$I$104,0)),""),IF(I139="Schedule Allocation",IFERROR(INDEX('Resource Schedule'!$K$5:$K$104,MATCH(ROWS($I$14:I139)-COUNTIF('Work Orders'!$H$5:$H$104,"?*"),'Resource Schedule'!$S$5:$S$104,0)),""),""))</f>
        <v/>
      </c>
    </row>
    <row r="140">
      <c r="I140" s="11">
        <f>IF(ROWS($I$14:I140)&lt;=COUNTIF('Work Orders'!$H$5:$H$104,"?*"),"Work Order",IF(ROWS($I$14:I140)&lt;=COUNTIF('Work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0" s="11">
        <f>IF(I140="Work Order",IFERROR(INDEX('Work Orders'!$A$5:$A$104,MATCH(ROWS($I$14:I140),'Work Orders'!$I$5:$I$104,0)),""),IF(I140="Schedule Allocation",IFERROR(INDEX('Resource Schedule'!$J$5:$J$104,MATCH(ROWS($I$14:I140)-COUNTIF('Work Orders'!$H$5:$H$104,"?*"),'Resource Schedule'!$S$5:$S$104,0)),""),""))</f>
        <v/>
      </c>
      <c r="K140" s="11">
        <f>IF(I140="Work Order",IFERROR(INDEX('Work Orders'!$H$5:$H$104,MATCH(ROWS($I$14:I140),'Work Orders'!$I$5:$I$104,0)),""),IF(I140="Schedule Allocation",IFERROR(INDEX('Resource Schedule'!$R$5:$R$104,MATCH(ROWS($I$14:I140)-COUNTIF('Work Orders'!$H$5:$H$104,"?*"),'Resource Schedule'!$S$5:$S$104,0)),""),""))</f>
        <v/>
      </c>
      <c r="L140" s="10">
        <f>IF(I140="Work Order",IFERROR(INDEX('Work Orders'!$B$5:$B$104,MATCH(ROWS($I$14:I140),'Work Orders'!$I$5:$I$104,0)),""),IF(I140="Schedule Allocation",IFERROR(INDEX('Resource Schedule'!$H$5:$H$104,MATCH(ROWS($I$14:I140)-COUNTIF('Work Orders'!$H$5:$H$104,"?*"),'Resource Schedule'!$S$5:$S$104,0)),""),""))</f>
        <v/>
      </c>
      <c r="M140" s="12">
        <f>IF(I140="Work Order",IFERROR(INDEX('Work Orders'!$E$5:$E$104,MATCH(ROWS($I$14:I140),'Work Orders'!$I$5:$I$104,0)),""),IF(I140="Schedule Allocation",IFERROR(INDEX('Resource Schedule'!$K$5:$K$104,MATCH(ROWS($I$14:I140)-COUNTIF('Work Orders'!$H$5:$H$104,"?*"),'Resource Schedule'!$S$5:$S$104,0)),""),""))</f>
        <v/>
      </c>
    </row>
    <row r="141">
      <c r="I141" s="11">
        <f>IF(ROWS($I$14:I141)&lt;=COUNTIF('Work Orders'!$H$5:$H$104,"?*"),"Work Order",IF(ROWS($I$14:I141)&lt;=COUNTIF('Work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1" s="11">
        <f>IF(I141="Work Order",IFERROR(INDEX('Work Orders'!$A$5:$A$104,MATCH(ROWS($I$14:I141),'Work Orders'!$I$5:$I$104,0)),""),IF(I141="Schedule Allocation",IFERROR(INDEX('Resource Schedule'!$J$5:$J$104,MATCH(ROWS($I$14:I141)-COUNTIF('Work Orders'!$H$5:$H$104,"?*"),'Resource Schedule'!$S$5:$S$104,0)),""),""))</f>
        <v/>
      </c>
      <c r="K141" s="11">
        <f>IF(I141="Work Order",IFERROR(INDEX('Work Orders'!$H$5:$H$104,MATCH(ROWS($I$14:I141),'Work Orders'!$I$5:$I$104,0)),""),IF(I141="Schedule Allocation",IFERROR(INDEX('Resource Schedule'!$R$5:$R$104,MATCH(ROWS($I$14:I141)-COUNTIF('Work Orders'!$H$5:$H$104,"?*"),'Resource Schedule'!$S$5:$S$104,0)),""),""))</f>
        <v/>
      </c>
      <c r="L141" s="10">
        <f>IF(I141="Work Order",IFERROR(INDEX('Work Orders'!$B$5:$B$104,MATCH(ROWS($I$14:I141),'Work Orders'!$I$5:$I$104,0)),""),IF(I141="Schedule Allocation",IFERROR(INDEX('Resource Schedule'!$H$5:$H$104,MATCH(ROWS($I$14:I141)-COUNTIF('Work Orders'!$H$5:$H$104,"?*"),'Resource Schedule'!$S$5:$S$104,0)),""),""))</f>
        <v/>
      </c>
      <c r="M141" s="12">
        <f>IF(I141="Work Order",IFERROR(INDEX('Work Orders'!$E$5:$E$104,MATCH(ROWS($I$14:I141),'Work Orders'!$I$5:$I$104,0)),""),IF(I141="Schedule Allocation",IFERROR(INDEX('Resource Schedule'!$K$5:$K$104,MATCH(ROWS($I$14:I141)-COUNTIF('Work Orders'!$H$5:$H$104,"?*"),'Resource Schedule'!$S$5:$S$104,0)),""),""))</f>
        <v/>
      </c>
    </row>
    <row r="142">
      <c r="I142" s="11">
        <f>IF(ROWS($I$14:I142)&lt;=COUNTIF('Work Orders'!$H$5:$H$104,"?*"),"Work Order",IF(ROWS($I$14:I142)&lt;=COUNTIF('Work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2" s="11">
        <f>IF(I142="Work Order",IFERROR(INDEX('Work Orders'!$A$5:$A$104,MATCH(ROWS($I$14:I142),'Work Orders'!$I$5:$I$104,0)),""),IF(I142="Schedule Allocation",IFERROR(INDEX('Resource Schedule'!$J$5:$J$104,MATCH(ROWS($I$14:I142)-COUNTIF('Work Orders'!$H$5:$H$104,"?*"),'Resource Schedule'!$S$5:$S$104,0)),""),""))</f>
        <v/>
      </c>
      <c r="K142" s="11">
        <f>IF(I142="Work Order",IFERROR(INDEX('Work Orders'!$H$5:$H$104,MATCH(ROWS($I$14:I142),'Work Orders'!$I$5:$I$104,0)),""),IF(I142="Schedule Allocation",IFERROR(INDEX('Resource Schedule'!$R$5:$R$104,MATCH(ROWS($I$14:I142)-COUNTIF('Work Orders'!$H$5:$H$104,"?*"),'Resource Schedule'!$S$5:$S$104,0)),""),""))</f>
        <v/>
      </c>
      <c r="L142" s="10">
        <f>IF(I142="Work Order",IFERROR(INDEX('Work Orders'!$B$5:$B$104,MATCH(ROWS($I$14:I142),'Work Orders'!$I$5:$I$104,0)),""),IF(I142="Schedule Allocation",IFERROR(INDEX('Resource Schedule'!$H$5:$H$104,MATCH(ROWS($I$14:I142)-COUNTIF('Work Orders'!$H$5:$H$104,"?*"),'Resource Schedule'!$S$5:$S$104,0)),""),""))</f>
        <v/>
      </c>
      <c r="M142" s="12">
        <f>IF(I142="Work Order",IFERROR(INDEX('Work Orders'!$E$5:$E$104,MATCH(ROWS($I$14:I142),'Work Orders'!$I$5:$I$104,0)),""),IF(I142="Schedule Allocation",IFERROR(INDEX('Resource Schedule'!$K$5:$K$104,MATCH(ROWS($I$14:I142)-COUNTIF('Work Orders'!$H$5:$H$104,"?*"),'Resource Schedule'!$S$5:$S$104,0)),""),""))</f>
        <v/>
      </c>
    </row>
    <row r="143">
      <c r="I143" s="11">
        <f>IF(ROWS($I$14:I143)&lt;=COUNTIF('Work Orders'!$H$5:$H$104,"?*"),"Work Order",IF(ROWS($I$14:I143)&lt;=COUNTIF('Work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3" s="11">
        <f>IF(I143="Work Order",IFERROR(INDEX('Work Orders'!$A$5:$A$104,MATCH(ROWS($I$14:I143),'Work Orders'!$I$5:$I$104,0)),""),IF(I143="Schedule Allocation",IFERROR(INDEX('Resource Schedule'!$J$5:$J$104,MATCH(ROWS($I$14:I143)-COUNTIF('Work Orders'!$H$5:$H$104,"?*"),'Resource Schedule'!$S$5:$S$104,0)),""),""))</f>
        <v/>
      </c>
      <c r="K143" s="11">
        <f>IF(I143="Work Order",IFERROR(INDEX('Work Orders'!$H$5:$H$104,MATCH(ROWS($I$14:I143),'Work Orders'!$I$5:$I$104,0)),""),IF(I143="Schedule Allocation",IFERROR(INDEX('Resource Schedule'!$R$5:$R$104,MATCH(ROWS($I$14:I143)-COUNTIF('Work Orders'!$H$5:$H$104,"?*"),'Resource Schedule'!$S$5:$S$104,0)),""),""))</f>
        <v/>
      </c>
      <c r="L143" s="10">
        <f>IF(I143="Work Order",IFERROR(INDEX('Work Orders'!$B$5:$B$104,MATCH(ROWS($I$14:I143),'Work Orders'!$I$5:$I$104,0)),""),IF(I143="Schedule Allocation",IFERROR(INDEX('Resource Schedule'!$H$5:$H$104,MATCH(ROWS($I$14:I143)-COUNTIF('Work Orders'!$H$5:$H$104,"?*"),'Resource Schedule'!$S$5:$S$104,0)),""),""))</f>
        <v/>
      </c>
      <c r="M143" s="12">
        <f>IF(I143="Work Order",IFERROR(INDEX('Work Orders'!$E$5:$E$104,MATCH(ROWS($I$14:I143),'Work Orders'!$I$5:$I$104,0)),""),IF(I143="Schedule Allocation",IFERROR(INDEX('Resource Schedule'!$K$5:$K$104,MATCH(ROWS($I$14:I143)-COUNTIF('Work Orders'!$H$5:$H$104,"?*"),'Resource Schedule'!$S$5:$S$104,0)),""),""))</f>
        <v/>
      </c>
    </row>
    <row r="144">
      <c r="I144" s="11">
        <f>IF(ROWS($I$14:I144)&lt;=COUNTIF('Work Orders'!$H$5:$H$104,"?*"),"Work Order",IF(ROWS($I$14:I144)&lt;=COUNTIF('Work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4" s="11">
        <f>IF(I144="Work Order",IFERROR(INDEX('Work Orders'!$A$5:$A$104,MATCH(ROWS($I$14:I144),'Work Orders'!$I$5:$I$104,0)),""),IF(I144="Schedule Allocation",IFERROR(INDEX('Resource Schedule'!$J$5:$J$104,MATCH(ROWS($I$14:I144)-COUNTIF('Work Orders'!$H$5:$H$104,"?*"),'Resource Schedule'!$S$5:$S$104,0)),""),""))</f>
        <v/>
      </c>
      <c r="K144" s="11">
        <f>IF(I144="Work Order",IFERROR(INDEX('Work Orders'!$H$5:$H$104,MATCH(ROWS($I$14:I144),'Work Orders'!$I$5:$I$104,0)),""),IF(I144="Schedule Allocation",IFERROR(INDEX('Resource Schedule'!$R$5:$R$104,MATCH(ROWS($I$14:I144)-COUNTIF('Work Orders'!$H$5:$H$104,"?*"),'Resource Schedule'!$S$5:$S$104,0)),""),""))</f>
        <v/>
      </c>
      <c r="L144" s="10">
        <f>IF(I144="Work Order",IFERROR(INDEX('Work Orders'!$B$5:$B$104,MATCH(ROWS($I$14:I144),'Work Orders'!$I$5:$I$104,0)),""),IF(I144="Schedule Allocation",IFERROR(INDEX('Resource Schedule'!$H$5:$H$104,MATCH(ROWS($I$14:I144)-COUNTIF('Work Orders'!$H$5:$H$104,"?*"),'Resource Schedule'!$S$5:$S$104,0)),""),""))</f>
        <v/>
      </c>
      <c r="M144" s="12">
        <f>IF(I144="Work Order",IFERROR(INDEX('Work Orders'!$E$5:$E$104,MATCH(ROWS($I$14:I144),'Work Orders'!$I$5:$I$104,0)),""),IF(I144="Schedule Allocation",IFERROR(INDEX('Resource Schedule'!$K$5:$K$104,MATCH(ROWS($I$14:I144)-COUNTIF('Work Orders'!$H$5:$H$104,"?*"),'Resource Schedule'!$S$5:$S$104,0)),""),""))</f>
        <v/>
      </c>
    </row>
    <row r="145">
      <c r="I145" s="11">
        <f>IF(ROWS($I$14:I145)&lt;=COUNTIF('Work Orders'!$H$5:$H$104,"?*"),"Work Order",IF(ROWS($I$14:I145)&lt;=COUNTIF('Work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5" s="11">
        <f>IF(I145="Work Order",IFERROR(INDEX('Work Orders'!$A$5:$A$104,MATCH(ROWS($I$14:I145),'Work Orders'!$I$5:$I$104,0)),""),IF(I145="Schedule Allocation",IFERROR(INDEX('Resource Schedule'!$J$5:$J$104,MATCH(ROWS($I$14:I145)-COUNTIF('Work Orders'!$H$5:$H$104,"?*"),'Resource Schedule'!$S$5:$S$104,0)),""),""))</f>
        <v/>
      </c>
      <c r="K145" s="11">
        <f>IF(I145="Work Order",IFERROR(INDEX('Work Orders'!$H$5:$H$104,MATCH(ROWS($I$14:I145),'Work Orders'!$I$5:$I$104,0)),""),IF(I145="Schedule Allocation",IFERROR(INDEX('Resource Schedule'!$R$5:$R$104,MATCH(ROWS($I$14:I145)-COUNTIF('Work Orders'!$H$5:$H$104,"?*"),'Resource Schedule'!$S$5:$S$104,0)),""),""))</f>
        <v/>
      </c>
      <c r="L145" s="10">
        <f>IF(I145="Work Order",IFERROR(INDEX('Work Orders'!$B$5:$B$104,MATCH(ROWS($I$14:I145),'Work Orders'!$I$5:$I$104,0)),""),IF(I145="Schedule Allocation",IFERROR(INDEX('Resource Schedule'!$H$5:$H$104,MATCH(ROWS($I$14:I145)-COUNTIF('Work Orders'!$H$5:$H$104,"?*"),'Resource Schedule'!$S$5:$S$104,0)),""),""))</f>
        <v/>
      </c>
      <c r="M145" s="12">
        <f>IF(I145="Work Order",IFERROR(INDEX('Work Orders'!$E$5:$E$104,MATCH(ROWS($I$14:I145),'Work Orders'!$I$5:$I$104,0)),""),IF(I145="Schedule Allocation",IFERROR(INDEX('Resource Schedule'!$K$5:$K$104,MATCH(ROWS($I$14:I145)-COUNTIF('Work Orders'!$H$5:$H$104,"?*"),'Resource Schedule'!$S$5:$S$104,0)),""),""))</f>
        <v/>
      </c>
    </row>
    <row r="146">
      <c r="I146" s="11">
        <f>IF(ROWS($I$14:I146)&lt;=COUNTIF('Work Orders'!$H$5:$H$104,"?*"),"Work Order",IF(ROWS($I$14:I146)&lt;=COUNTIF('Work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6" s="11">
        <f>IF(I146="Work Order",IFERROR(INDEX('Work Orders'!$A$5:$A$104,MATCH(ROWS($I$14:I146),'Work Orders'!$I$5:$I$104,0)),""),IF(I146="Schedule Allocation",IFERROR(INDEX('Resource Schedule'!$J$5:$J$104,MATCH(ROWS($I$14:I146)-COUNTIF('Work Orders'!$H$5:$H$104,"?*"),'Resource Schedule'!$S$5:$S$104,0)),""),""))</f>
        <v/>
      </c>
      <c r="K146" s="11">
        <f>IF(I146="Work Order",IFERROR(INDEX('Work Orders'!$H$5:$H$104,MATCH(ROWS($I$14:I146),'Work Orders'!$I$5:$I$104,0)),""),IF(I146="Schedule Allocation",IFERROR(INDEX('Resource Schedule'!$R$5:$R$104,MATCH(ROWS($I$14:I146)-COUNTIF('Work Orders'!$H$5:$H$104,"?*"),'Resource Schedule'!$S$5:$S$104,0)),""),""))</f>
        <v/>
      </c>
      <c r="L146" s="10">
        <f>IF(I146="Work Order",IFERROR(INDEX('Work Orders'!$B$5:$B$104,MATCH(ROWS($I$14:I146),'Work Orders'!$I$5:$I$104,0)),""),IF(I146="Schedule Allocation",IFERROR(INDEX('Resource Schedule'!$H$5:$H$104,MATCH(ROWS($I$14:I146)-COUNTIF('Work Orders'!$H$5:$H$104,"?*"),'Resource Schedule'!$S$5:$S$104,0)),""),""))</f>
        <v/>
      </c>
      <c r="M146" s="12">
        <f>IF(I146="Work Order",IFERROR(INDEX('Work Orders'!$E$5:$E$104,MATCH(ROWS($I$14:I146),'Work Orders'!$I$5:$I$104,0)),""),IF(I146="Schedule Allocation",IFERROR(INDEX('Resource Schedule'!$K$5:$K$104,MATCH(ROWS($I$14:I146)-COUNTIF('Work Orders'!$H$5:$H$104,"?*"),'Resource Schedule'!$S$5:$S$104,0)),""),""))</f>
        <v/>
      </c>
    </row>
    <row r="147">
      <c r="I147" s="11">
        <f>IF(ROWS($I$14:I147)&lt;=COUNTIF('Work Orders'!$H$5:$H$104,"?*"),"Work Order",IF(ROWS($I$14:I147)&lt;=COUNTIF('Work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7" s="11">
        <f>IF(I147="Work Order",IFERROR(INDEX('Work Orders'!$A$5:$A$104,MATCH(ROWS($I$14:I147),'Work Orders'!$I$5:$I$104,0)),""),IF(I147="Schedule Allocation",IFERROR(INDEX('Resource Schedule'!$J$5:$J$104,MATCH(ROWS($I$14:I147)-COUNTIF('Work Orders'!$H$5:$H$104,"?*"),'Resource Schedule'!$S$5:$S$104,0)),""),""))</f>
        <v/>
      </c>
      <c r="K147" s="11">
        <f>IF(I147="Work Order",IFERROR(INDEX('Work Orders'!$H$5:$H$104,MATCH(ROWS($I$14:I147),'Work Orders'!$I$5:$I$104,0)),""),IF(I147="Schedule Allocation",IFERROR(INDEX('Resource Schedule'!$R$5:$R$104,MATCH(ROWS($I$14:I147)-COUNTIF('Work Orders'!$H$5:$H$104,"?*"),'Resource Schedule'!$S$5:$S$104,0)),""),""))</f>
        <v/>
      </c>
      <c r="L147" s="10">
        <f>IF(I147="Work Order",IFERROR(INDEX('Work Orders'!$B$5:$B$104,MATCH(ROWS($I$14:I147),'Work Orders'!$I$5:$I$104,0)),""),IF(I147="Schedule Allocation",IFERROR(INDEX('Resource Schedule'!$H$5:$H$104,MATCH(ROWS($I$14:I147)-COUNTIF('Work Orders'!$H$5:$H$104,"?*"),'Resource Schedule'!$S$5:$S$104,0)),""),""))</f>
        <v/>
      </c>
      <c r="M147" s="12">
        <f>IF(I147="Work Order",IFERROR(INDEX('Work Orders'!$E$5:$E$104,MATCH(ROWS($I$14:I147),'Work Orders'!$I$5:$I$104,0)),""),IF(I147="Schedule Allocation",IFERROR(INDEX('Resource Schedule'!$K$5:$K$104,MATCH(ROWS($I$14:I147)-COUNTIF('Work Orders'!$H$5:$H$104,"?*"),'Resource Schedule'!$S$5:$S$104,0)),""),""))</f>
        <v/>
      </c>
    </row>
    <row r="148">
      <c r="I148" s="11">
        <f>IF(ROWS($I$14:I148)&lt;=COUNTIF('Work Orders'!$H$5:$H$104,"?*"),"Work Order",IF(ROWS($I$14:I148)&lt;=COUNTIF('Work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8" s="11">
        <f>IF(I148="Work Order",IFERROR(INDEX('Work Orders'!$A$5:$A$104,MATCH(ROWS($I$14:I148),'Work Orders'!$I$5:$I$104,0)),""),IF(I148="Schedule Allocation",IFERROR(INDEX('Resource Schedule'!$J$5:$J$104,MATCH(ROWS($I$14:I148)-COUNTIF('Work Orders'!$H$5:$H$104,"?*"),'Resource Schedule'!$S$5:$S$104,0)),""),""))</f>
        <v/>
      </c>
      <c r="K148" s="11">
        <f>IF(I148="Work Order",IFERROR(INDEX('Work Orders'!$H$5:$H$104,MATCH(ROWS($I$14:I148),'Work Orders'!$I$5:$I$104,0)),""),IF(I148="Schedule Allocation",IFERROR(INDEX('Resource Schedule'!$R$5:$R$104,MATCH(ROWS($I$14:I148)-COUNTIF('Work Orders'!$H$5:$H$104,"?*"),'Resource Schedule'!$S$5:$S$104,0)),""),""))</f>
        <v/>
      </c>
      <c r="L148" s="10">
        <f>IF(I148="Work Order",IFERROR(INDEX('Work Orders'!$B$5:$B$104,MATCH(ROWS($I$14:I148),'Work Orders'!$I$5:$I$104,0)),""),IF(I148="Schedule Allocation",IFERROR(INDEX('Resource Schedule'!$H$5:$H$104,MATCH(ROWS($I$14:I148)-COUNTIF('Work Orders'!$H$5:$H$104,"?*"),'Resource Schedule'!$S$5:$S$104,0)),""),""))</f>
        <v/>
      </c>
      <c r="M148" s="12">
        <f>IF(I148="Work Order",IFERROR(INDEX('Work Orders'!$E$5:$E$104,MATCH(ROWS($I$14:I148),'Work Orders'!$I$5:$I$104,0)),""),IF(I148="Schedule Allocation",IFERROR(INDEX('Resource Schedule'!$K$5:$K$104,MATCH(ROWS($I$14:I148)-COUNTIF('Work Orders'!$H$5:$H$104,"?*"),'Resource Schedule'!$S$5:$S$104,0)),""),""))</f>
        <v/>
      </c>
    </row>
    <row r="149">
      <c r="I149" s="11">
        <f>IF(ROWS($I$14:I149)&lt;=COUNTIF('Work Orders'!$H$5:$H$104,"?*"),"Work Order",IF(ROWS($I$14:I149)&lt;=COUNTIF('Work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49" s="11">
        <f>IF(I149="Work Order",IFERROR(INDEX('Work Orders'!$A$5:$A$104,MATCH(ROWS($I$14:I149),'Work Orders'!$I$5:$I$104,0)),""),IF(I149="Schedule Allocation",IFERROR(INDEX('Resource Schedule'!$J$5:$J$104,MATCH(ROWS($I$14:I149)-COUNTIF('Work Orders'!$H$5:$H$104,"?*"),'Resource Schedule'!$S$5:$S$104,0)),""),""))</f>
        <v/>
      </c>
      <c r="K149" s="11">
        <f>IF(I149="Work Order",IFERROR(INDEX('Work Orders'!$H$5:$H$104,MATCH(ROWS($I$14:I149),'Work Orders'!$I$5:$I$104,0)),""),IF(I149="Schedule Allocation",IFERROR(INDEX('Resource Schedule'!$R$5:$R$104,MATCH(ROWS($I$14:I149)-COUNTIF('Work Orders'!$H$5:$H$104,"?*"),'Resource Schedule'!$S$5:$S$104,0)),""),""))</f>
        <v/>
      </c>
      <c r="L149" s="10">
        <f>IF(I149="Work Order",IFERROR(INDEX('Work Orders'!$B$5:$B$104,MATCH(ROWS($I$14:I149),'Work Orders'!$I$5:$I$104,0)),""),IF(I149="Schedule Allocation",IFERROR(INDEX('Resource Schedule'!$H$5:$H$104,MATCH(ROWS($I$14:I149)-COUNTIF('Work Orders'!$H$5:$H$104,"?*"),'Resource Schedule'!$S$5:$S$104,0)),""),""))</f>
        <v/>
      </c>
      <c r="M149" s="12">
        <f>IF(I149="Work Order",IFERROR(INDEX('Work Orders'!$E$5:$E$104,MATCH(ROWS($I$14:I149),'Work Orders'!$I$5:$I$104,0)),""),IF(I149="Schedule Allocation",IFERROR(INDEX('Resource Schedule'!$K$5:$K$104,MATCH(ROWS($I$14:I149)-COUNTIF('Work Orders'!$H$5:$H$104,"?*"),'Resource Schedule'!$S$5:$S$104,0)),""),""))</f>
        <v/>
      </c>
    </row>
    <row r="150">
      <c r="I150" s="11">
        <f>IF(ROWS($I$14:I150)&lt;=COUNTIF('Work Orders'!$H$5:$H$104,"?*"),"Work Order",IF(ROWS($I$14:I150)&lt;=COUNTIF('Work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0" s="11">
        <f>IF(I150="Work Order",IFERROR(INDEX('Work Orders'!$A$5:$A$104,MATCH(ROWS($I$14:I150),'Work Orders'!$I$5:$I$104,0)),""),IF(I150="Schedule Allocation",IFERROR(INDEX('Resource Schedule'!$J$5:$J$104,MATCH(ROWS($I$14:I150)-COUNTIF('Work Orders'!$H$5:$H$104,"?*"),'Resource Schedule'!$S$5:$S$104,0)),""),""))</f>
        <v/>
      </c>
      <c r="K150" s="11">
        <f>IF(I150="Work Order",IFERROR(INDEX('Work Orders'!$H$5:$H$104,MATCH(ROWS($I$14:I150),'Work Orders'!$I$5:$I$104,0)),""),IF(I150="Schedule Allocation",IFERROR(INDEX('Resource Schedule'!$R$5:$R$104,MATCH(ROWS($I$14:I150)-COUNTIF('Work Orders'!$H$5:$H$104,"?*"),'Resource Schedule'!$S$5:$S$104,0)),""),""))</f>
        <v/>
      </c>
      <c r="L150" s="10">
        <f>IF(I150="Work Order",IFERROR(INDEX('Work Orders'!$B$5:$B$104,MATCH(ROWS($I$14:I150),'Work Orders'!$I$5:$I$104,0)),""),IF(I150="Schedule Allocation",IFERROR(INDEX('Resource Schedule'!$H$5:$H$104,MATCH(ROWS($I$14:I150)-COUNTIF('Work Orders'!$H$5:$H$104,"?*"),'Resource Schedule'!$S$5:$S$104,0)),""),""))</f>
        <v/>
      </c>
      <c r="M150" s="12">
        <f>IF(I150="Work Order",IFERROR(INDEX('Work Orders'!$E$5:$E$104,MATCH(ROWS($I$14:I150),'Work Orders'!$I$5:$I$104,0)),""),IF(I150="Schedule Allocation",IFERROR(INDEX('Resource Schedule'!$K$5:$K$104,MATCH(ROWS($I$14:I150)-COUNTIF('Work Orders'!$H$5:$H$104,"?*"),'Resource Schedule'!$S$5:$S$104,0)),""),""))</f>
        <v/>
      </c>
    </row>
    <row r="151">
      <c r="I151" s="11">
        <f>IF(ROWS($I$14:I151)&lt;=COUNTIF('Work Orders'!$H$5:$H$104,"?*"),"Work Order",IF(ROWS($I$14:I151)&lt;=COUNTIF('Work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1" s="11">
        <f>IF(I151="Work Order",IFERROR(INDEX('Work Orders'!$A$5:$A$104,MATCH(ROWS($I$14:I151),'Work Orders'!$I$5:$I$104,0)),""),IF(I151="Schedule Allocation",IFERROR(INDEX('Resource Schedule'!$J$5:$J$104,MATCH(ROWS($I$14:I151)-COUNTIF('Work Orders'!$H$5:$H$104,"?*"),'Resource Schedule'!$S$5:$S$104,0)),""),""))</f>
        <v/>
      </c>
      <c r="K151" s="11">
        <f>IF(I151="Work Order",IFERROR(INDEX('Work Orders'!$H$5:$H$104,MATCH(ROWS($I$14:I151),'Work Orders'!$I$5:$I$104,0)),""),IF(I151="Schedule Allocation",IFERROR(INDEX('Resource Schedule'!$R$5:$R$104,MATCH(ROWS($I$14:I151)-COUNTIF('Work Orders'!$H$5:$H$104,"?*"),'Resource Schedule'!$S$5:$S$104,0)),""),""))</f>
        <v/>
      </c>
      <c r="L151" s="10">
        <f>IF(I151="Work Order",IFERROR(INDEX('Work Orders'!$B$5:$B$104,MATCH(ROWS($I$14:I151),'Work Orders'!$I$5:$I$104,0)),""),IF(I151="Schedule Allocation",IFERROR(INDEX('Resource Schedule'!$H$5:$H$104,MATCH(ROWS($I$14:I151)-COUNTIF('Work Orders'!$H$5:$H$104,"?*"),'Resource Schedule'!$S$5:$S$104,0)),""),""))</f>
        <v/>
      </c>
      <c r="M151" s="12">
        <f>IF(I151="Work Order",IFERROR(INDEX('Work Orders'!$E$5:$E$104,MATCH(ROWS($I$14:I151),'Work Orders'!$I$5:$I$104,0)),""),IF(I151="Schedule Allocation",IFERROR(INDEX('Resource Schedule'!$K$5:$K$104,MATCH(ROWS($I$14:I151)-COUNTIF('Work Orders'!$H$5:$H$104,"?*"),'Resource Schedule'!$S$5:$S$104,0)),""),""))</f>
        <v/>
      </c>
    </row>
    <row r="152">
      <c r="I152" s="11">
        <f>IF(ROWS($I$14:I152)&lt;=COUNTIF('Work Orders'!$H$5:$H$104,"?*"),"Work Order",IF(ROWS($I$14:I152)&lt;=COUNTIF('Work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2" s="11">
        <f>IF(I152="Work Order",IFERROR(INDEX('Work Orders'!$A$5:$A$104,MATCH(ROWS($I$14:I152),'Work Orders'!$I$5:$I$104,0)),""),IF(I152="Schedule Allocation",IFERROR(INDEX('Resource Schedule'!$J$5:$J$104,MATCH(ROWS($I$14:I152)-COUNTIF('Work Orders'!$H$5:$H$104,"?*"),'Resource Schedule'!$S$5:$S$104,0)),""),""))</f>
        <v/>
      </c>
      <c r="K152" s="11">
        <f>IF(I152="Work Order",IFERROR(INDEX('Work Orders'!$H$5:$H$104,MATCH(ROWS($I$14:I152),'Work Orders'!$I$5:$I$104,0)),""),IF(I152="Schedule Allocation",IFERROR(INDEX('Resource Schedule'!$R$5:$R$104,MATCH(ROWS($I$14:I152)-COUNTIF('Work Orders'!$H$5:$H$104,"?*"),'Resource Schedule'!$S$5:$S$104,0)),""),""))</f>
        <v/>
      </c>
      <c r="L152" s="10">
        <f>IF(I152="Work Order",IFERROR(INDEX('Work Orders'!$B$5:$B$104,MATCH(ROWS($I$14:I152),'Work Orders'!$I$5:$I$104,0)),""),IF(I152="Schedule Allocation",IFERROR(INDEX('Resource Schedule'!$H$5:$H$104,MATCH(ROWS($I$14:I152)-COUNTIF('Work Orders'!$H$5:$H$104,"?*"),'Resource Schedule'!$S$5:$S$104,0)),""),""))</f>
        <v/>
      </c>
      <c r="M152" s="12">
        <f>IF(I152="Work Order",IFERROR(INDEX('Work Orders'!$E$5:$E$104,MATCH(ROWS($I$14:I152),'Work Orders'!$I$5:$I$104,0)),""),IF(I152="Schedule Allocation",IFERROR(INDEX('Resource Schedule'!$K$5:$K$104,MATCH(ROWS($I$14:I152)-COUNTIF('Work Orders'!$H$5:$H$104,"?*"),'Resource Schedule'!$S$5:$S$104,0)),""),""))</f>
        <v/>
      </c>
    </row>
    <row r="153">
      <c r="I153" s="11">
        <f>IF(ROWS($I$14:I153)&lt;=COUNTIF('Work Orders'!$H$5:$H$104,"?*"),"Work Order",IF(ROWS($I$14:I153)&lt;=COUNTIF('Work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3" s="11">
        <f>IF(I153="Work Order",IFERROR(INDEX('Work Orders'!$A$5:$A$104,MATCH(ROWS($I$14:I153),'Work Orders'!$I$5:$I$104,0)),""),IF(I153="Schedule Allocation",IFERROR(INDEX('Resource Schedule'!$J$5:$J$104,MATCH(ROWS($I$14:I153)-COUNTIF('Work Orders'!$H$5:$H$104,"?*"),'Resource Schedule'!$S$5:$S$104,0)),""),""))</f>
        <v/>
      </c>
      <c r="K153" s="11">
        <f>IF(I153="Work Order",IFERROR(INDEX('Work Orders'!$H$5:$H$104,MATCH(ROWS($I$14:I153),'Work Orders'!$I$5:$I$104,0)),""),IF(I153="Schedule Allocation",IFERROR(INDEX('Resource Schedule'!$R$5:$R$104,MATCH(ROWS($I$14:I153)-COUNTIF('Work Orders'!$H$5:$H$104,"?*"),'Resource Schedule'!$S$5:$S$104,0)),""),""))</f>
        <v/>
      </c>
      <c r="L153" s="10">
        <f>IF(I153="Work Order",IFERROR(INDEX('Work Orders'!$B$5:$B$104,MATCH(ROWS($I$14:I153),'Work Orders'!$I$5:$I$104,0)),""),IF(I153="Schedule Allocation",IFERROR(INDEX('Resource Schedule'!$H$5:$H$104,MATCH(ROWS($I$14:I153)-COUNTIF('Work Orders'!$H$5:$H$104,"?*"),'Resource Schedule'!$S$5:$S$104,0)),""),""))</f>
        <v/>
      </c>
      <c r="M153" s="12">
        <f>IF(I153="Work Order",IFERROR(INDEX('Work Orders'!$E$5:$E$104,MATCH(ROWS($I$14:I153),'Work Orders'!$I$5:$I$104,0)),""),IF(I153="Schedule Allocation",IFERROR(INDEX('Resource Schedule'!$K$5:$K$104,MATCH(ROWS($I$14:I153)-COUNTIF('Work Orders'!$H$5:$H$104,"?*"),'Resource Schedule'!$S$5:$S$104,0)),""),""))</f>
        <v/>
      </c>
    </row>
    <row r="154">
      <c r="I154" s="11">
        <f>IF(ROWS($I$14:I154)&lt;=COUNTIF('Work Orders'!$H$5:$H$104,"?*"),"Work Order",IF(ROWS($I$14:I154)&lt;=COUNTIF('Work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4" s="11">
        <f>IF(I154="Work Order",IFERROR(INDEX('Work Orders'!$A$5:$A$104,MATCH(ROWS($I$14:I154),'Work Orders'!$I$5:$I$104,0)),""),IF(I154="Schedule Allocation",IFERROR(INDEX('Resource Schedule'!$J$5:$J$104,MATCH(ROWS($I$14:I154)-COUNTIF('Work Orders'!$H$5:$H$104,"?*"),'Resource Schedule'!$S$5:$S$104,0)),""),""))</f>
        <v/>
      </c>
      <c r="K154" s="11">
        <f>IF(I154="Work Order",IFERROR(INDEX('Work Orders'!$H$5:$H$104,MATCH(ROWS($I$14:I154),'Work Orders'!$I$5:$I$104,0)),""),IF(I154="Schedule Allocation",IFERROR(INDEX('Resource Schedule'!$R$5:$R$104,MATCH(ROWS($I$14:I154)-COUNTIF('Work Orders'!$H$5:$H$104,"?*"),'Resource Schedule'!$S$5:$S$104,0)),""),""))</f>
        <v/>
      </c>
      <c r="L154" s="10">
        <f>IF(I154="Work Order",IFERROR(INDEX('Work Orders'!$B$5:$B$104,MATCH(ROWS($I$14:I154),'Work Orders'!$I$5:$I$104,0)),""),IF(I154="Schedule Allocation",IFERROR(INDEX('Resource Schedule'!$H$5:$H$104,MATCH(ROWS($I$14:I154)-COUNTIF('Work Orders'!$H$5:$H$104,"?*"),'Resource Schedule'!$S$5:$S$104,0)),""),""))</f>
        <v/>
      </c>
      <c r="M154" s="12">
        <f>IF(I154="Work Order",IFERROR(INDEX('Work Orders'!$E$5:$E$104,MATCH(ROWS($I$14:I154),'Work Orders'!$I$5:$I$104,0)),""),IF(I154="Schedule Allocation",IFERROR(INDEX('Resource Schedule'!$K$5:$K$104,MATCH(ROWS($I$14:I154)-COUNTIF('Work Orders'!$H$5:$H$104,"?*"),'Resource Schedule'!$S$5:$S$104,0)),""),""))</f>
        <v/>
      </c>
    </row>
    <row r="155">
      <c r="I155" s="11">
        <f>IF(ROWS($I$14:I155)&lt;=COUNTIF('Work Orders'!$H$5:$H$104,"?*"),"Work Order",IF(ROWS($I$14:I155)&lt;=COUNTIF('Work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5" s="11">
        <f>IF(I155="Work Order",IFERROR(INDEX('Work Orders'!$A$5:$A$104,MATCH(ROWS($I$14:I155),'Work Orders'!$I$5:$I$104,0)),""),IF(I155="Schedule Allocation",IFERROR(INDEX('Resource Schedule'!$J$5:$J$104,MATCH(ROWS($I$14:I155)-COUNTIF('Work Orders'!$H$5:$H$104,"?*"),'Resource Schedule'!$S$5:$S$104,0)),""),""))</f>
        <v/>
      </c>
      <c r="K155" s="11">
        <f>IF(I155="Work Order",IFERROR(INDEX('Work Orders'!$H$5:$H$104,MATCH(ROWS($I$14:I155),'Work Orders'!$I$5:$I$104,0)),""),IF(I155="Schedule Allocation",IFERROR(INDEX('Resource Schedule'!$R$5:$R$104,MATCH(ROWS($I$14:I155)-COUNTIF('Work Orders'!$H$5:$H$104,"?*"),'Resource Schedule'!$S$5:$S$104,0)),""),""))</f>
        <v/>
      </c>
      <c r="L155" s="10">
        <f>IF(I155="Work Order",IFERROR(INDEX('Work Orders'!$B$5:$B$104,MATCH(ROWS($I$14:I155),'Work Orders'!$I$5:$I$104,0)),""),IF(I155="Schedule Allocation",IFERROR(INDEX('Resource Schedule'!$H$5:$H$104,MATCH(ROWS($I$14:I155)-COUNTIF('Work Orders'!$H$5:$H$104,"?*"),'Resource Schedule'!$S$5:$S$104,0)),""),""))</f>
        <v/>
      </c>
      <c r="M155" s="12">
        <f>IF(I155="Work Order",IFERROR(INDEX('Work Orders'!$E$5:$E$104,MATCH(ROWS($I$14:I155),'Work Orders'!$I$5:$I$104,0)),""),IF(I155="Schedule Allocation",IFERROR(INDEX('Resource Schedule'!$K$5:$K$104,MATCH(ROWS($I$14:I155)-COUNTIF('Work Orders'!$H$5:$H$104,"?*"),'Resource Schedule'!$S$5:$S$104,0)),""),""))</f>
        <v/>
      </c>
    </row>
    <row r="156">
      <c r="I156" s="11">
        <f>IF(ROWS($I$14:I156)&lt;=COUNTIF('Work Orders'!$H$5:$H$104,"?*"),"Work Order",IF(ROWS($I$14:I156)&lt;=COUNTIF('Work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6" s="11">
        <f>IF(I156="Work Order",IFERROR(INDEX('Work Orders'!$A$5:$A$104,MATCH(ROWS($I$14:I156),'Work Orders'!$I$5:$I$104,0)),""),IF(I156="Schedule Allocation",IFERROR(INDEX('Resource Schedule'!$J$5:$J$104,MATCH(ROWS($I$14:I156)-COUNTIF('Work Orders'!$H$5:$H$104,"?*"),'Resource Schedule'!$S$5:$S$104,0)),""),""))</f>
        <v/>
      </c>
      <c r="K156" s="11">
        <f>IF(I156="Work Order",IFERROR(INDEX('Work Orders'!$H$5:$H$104,MATCH(ROWS($I$14:I156),'Work Orders'!$I$5:$I$104,0)),""),IF(I156="Schedule Allocation",IFERROR(INDEX('Resource Schedule'!$R$5:$R$104,MATCH(ROWS($I$14:I156)-COUNTIF('Work Orders'!$H$5:$H$104,"?*"),'Resource Schedule'!$S$5:$S$104,0)),""),""))</f>
        <v/>
      </c>
      <c r="L156" s="10">
        <f>IF(I156="Work Order",IFERROR(INDEX('Work Orders'!$B$5:$B$104,MATCH(ROWS($I$14:I156),'Work Orders'!$I$5:$I$104,0)),""),IF(I156="Schedule Allocation",IFERROR(INDEX('Resource Schedule'!$H$5:$H$104,MATCH(ROWS($I$14:I156)-COUNTIF('Work Orders'!$H$5:$H$104,"?*"),'Resource Schedule'!$S$5:$S$104,0)),""),""))</f>
        <v/>
      </c>
      <c r="M156" s="12">
        <f>IF(I156="Work Order",IFERROR(INDEX('Work Orders'!$E$5:$E$104,MATCH(ROWS($I$14:I156),'Work Orders'!$I$5:$I$104,0)),""),IF(I156="Schedule Allocation",IFERROR(INDEX('Resource Schedule'!$K$5:$K$104,MATCH(ROWS($I$14:I156)-COUNTIF('Work Orders'!$H$5:$H$104,"?*"),'Resource Schedule'!$S$5:$S$104,0)),""),""))</f>
        <v/>
      </c>
    </row>
    <row r="157">
      <c r="I157" s="11">
        <f>IF(ROWS($I$14:I157)&lt;=COUNTIF('Work Orders'!$H$5:$H$104,"?*"),"Work Order",IF(ROWS($I$14:I157)&lt;=COUNTIF('Work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7" s="11">
        <f>IF(I157="Work Order",IFERROR(INDEX('Work Orders'!$A$5:$A$104,MATCH(ROWS($I$14:I157),'Work Orders'!$I$5:$I$104,0)),""),IF(I157="Schedule Allocation",IFERROR(INDEX('Resource Schedule'!$J$5:$J$104,MATCH(ROWS($I$14:I157)-COUNTIF('Work Orders'!$H$5:$H$104,"?*"),'Resource Schedule'!$S$5:$S$104,0)),""),""))</f>
        <v/>
      </c>
      <c r="K157" s="11">
        <f>IF(I157="Work Order",IFERROR(INDEX('Work Orders'!$H$5:$H$104,MATCH(ROWS($I$14:I157),'Work Orders'!$I$5:$I$104,0)),""),IF(I157="Schedule Allocation",IFERROR(INDEX('Resource Schedule'!$R$5:$R$104,MATCH(ROWS($I$14:I157)-COUNTIF('Work Orders'!$H$5:$H$104,"?*"),'Resource Schedule'!$S$5:$S$104,0)),""),""))</f>
        <v/>
      </c>
      <c r="L157" s="10">
        <f>IF(I157="Work Order",IFERROR(INDEX('Work Orders'!$B$5:$B$104,MATCH(ROWS($I$14:I157),'Work Orders'!$I$5:$I$104,0)),""),IF(I157="Schedule Allocation",IFERROR(INDEX('Resource Schedule'!$H$5:$H$104,MATCH(ROWS($I$14:I157)-COUNTIF('Work Orders'!$H$5:$H$104,"?*"),'Resource Schedule'!$S$5:$S$104,0)),""),""))</f>
        <v/>
      </c>
      <c r="M157" s="12">
        <f>IF(I157="Work Order",IFERROR(INDEX('Work Orders'!$E$5:$E$104,MATCH(ROWS($I$14:I157),'Work Orders'!$I$5:$I$104,0)),""),IF(I157="Schedule Allocation",IFERROR(INDEX('Resource Schedule'!$K$5:$K$104,MATCH(ROWS($I$14:I157)-COUNTIF('Work Orders'!$H$5:$H$104,"?*"),'Resource Schedule'!$S$5:$S$104,0)),""),""))</f>
        <v/>
      </c>
    </row>
    <row r="158">
      <c r="I158" s="11">
        <f>IF(ROWS($I$14:I158)&lt;=COUNTIF('Work Orders'!$H$5:$H$104,"?*"),"Work Order",IF(ROWS($I$14:I158)&lt;=COUNTIF('Work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8" s="11">
        <f>IF(I158="Work Order",IFERROR(INDEX('Work Orders'!$A$5:$A$104,MATCH(ROWS($I$14:I158),'Work Orders'!$I$5:$I$104,0)),""),IF(I158="Schedule Allocation",IFERROR(INDEX('Resource Schedule'!$J$5:$J$104,MATCH(ROWS($I$14:I158)-COUNTIF('Work Orders'!$H$5:$H$104,"?*"),'Resource Schedule'!$S$5:$S$104,0)),""),""))</f>
        <v/>
      </c>
      <c r="K158" s="11">
        <f>IF(I158="Work Order",IFERROR(INDEX('Work Orders'!$H$5:$H$104,MATCH(ROWS($I$14:I158),'Work Orders'!$I$5:$I$104,0)),""),IF(I158="Schedule Allocation",IFERROR(INDEX('Resource Schedule'!$R$5:$R$104,MATCH(ROWS($I$14:I158)-COUNTIF('Work Orders'!$H$5:$H$104,"?*"),'Resource Schedule'!$S$5:$S$104,0)),""),""))</f>
        <v/>
      </c>
      <c r="L158" s="10">
        <f>IF(I158="Work Order",IFERROR(INDEX('Work Orders'!$B$5:$B$104,MATCH(ROWS($I$14:I158),'Work Orders'!$I$5:$I$104,0)),""),IF(I158="Schedule Allocation",IFERROR(INDEX('Resource Schedule'!$H$5:$H$104,MATCH(ROWS($I$14:I158)-COUNTIF('Work Orders'!$H$5:$H$104,"?*"),'Resource Schedule'!$S$5:$S$104,0)),""),""))</f>
        <v/>
      </c>
      <c r="M158" s="12">
        <f>IF(I158="Work Order",IFERROR(INDEX('Work Orders'!$E$5:$E$104,MATCH(ROWS($I$14:I158),'Work Orders'!$I$5:$I$104,0)),""),IF(I158="Schedule Allocation",IFERROR(INDEX('Resource Schedule'!$K$5:$K$104,MATCH(ROWS($I$14:I158)-COUNTIF('Work Orders'!$H$5:$H$104,"?*"),'Resource Schedule'!$S$5:$S$104,0)),""),""))</f>
        <v/>
      </c>
    </row>
    <row r="159">
      <c r="I159" s="11">
        <f>IF(ROWS($I$14:I159)&lt;=COUNTIF('Work Orders'!$H$5:$H$104,"?*"),"Work Order",IF(ROWS($I$14:I159)&lt;=COUNTIF('Work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59" s="11">
        <f>IF(I159="Work Order",IFERROR(INDEX('Work Orders'!$A$5:$A$104,MATCH(ROWS($I$14:I159),'Work Orders'!$I$5:$I$104,0)),""),IF(I159="Schedule Allocation",IFERROR(INDEX('Resource Schedule'!$J$5:$J$104,MATCH(ROWS($I$14:I159)-COUNTIF('Work Orders'!$H$5:$H$104,"?*"),'Resource Schedule'!$S$5:$S$104,0)),""),""))</f>
        <v/>
      </c>
      <c r="K159" s="11">
        <f>IF(I159="Work Order",IFERROR(INDEX('Work Orders'!$H$5:$H$104,MATCH(ROWS($I$14:I159),'Work Orders'!$I$5:$I$104,0)),""),IF(I159="Schedule Allocation",IFERROR(INDEX('Resource Schedule'!$R$5:$R$104,MATCH(ROWS($I$14:I159)-COUNTIF('Work Orders'!$H$5:$H$104,"?*"),'Resource Schedule'!$S$5:$S$104,0)),""),""))</f>
        <v/>
      </c>
      <c r="L159" s="10">
        <f>IF(I159="Work Order",IFERROR(INDEX('Work Orders'!$B$5:$B$104,MATCH(ROWS($I$14:I159),'Work Orders'!$I$5:$I$104,0)),""),IF(I159="Schedule Allocation",IFERROR(INDEX('Resource Schedule'!$H$5:$H$104,MATCH(ROWS($I$14:I159)-COUNTIF('Work Orders'!$H$5:$H$104,"?*"),'Resource Schedule'!$S$5:$S$104,0)),""),""))</f>
        <v/>
      </c>
      <c r="M159" s="12">
        <f>IF(I159="Work Order",IFERROR(INDEX('Work Orders'!$E$5:$E$104,MATCH(ROWS($I$14:I159),'Work Orders'!$I$5:$I$104,0)),""),IF(I159="Schedule Allocation",IFERROR(INDEX('Resource Schedule'!$K$5:$K$104,MATCH(ROWS($I$14:I159)-COUNTIF('Work Orders'!$H$5:$H$104,"?*"),'Resource Schedule'!$S$5:$S$104,0)),""),""))</f>
        <v/>
      </c>
    </row>
    <row r="160">
      <c r="I160" s="11">
        <f>IF(ROWS($I$14:I160)&lt;=COUNTIF('Work Orders'!$H$5:$H$104,"?*"),"Work Order",IF(ROWS($I$14:I160)&lt;=COUNTIF('Work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0" s="11">
        <f>IF(I160="Work Order",IFERROR(INDEX('Work Orders'!$A$5:$A$104,MATCH(ROWS($I$14:I160),'Work Orders'!$I$5:$I$104,0)),""),IF(I160="Schedule Allocation",IFERROR(INDEX('Resource Schedule'!$J$5:$J$104,MATCH(ROWS($I$14:I160)-COUNTIF('Work Orders'!$H$5:$H$104,"?*"),'Resource Schedule'!$S$5:$S$104,0)),""),""))</f>
        <v/>
      </c>
      <c r="K160" s="11">
        <f>IF(I160="Work Order",IFERROR(INDEX('Work Orders'!$H$5:$H$104,MATCH(ROWS($I$14:I160),'Work Orders'!$I$5:$I$104,0)),""),IF(I160="Schedule Allocation",IFERROR(INDEX('Resource Schedule'!$R$5:$R$104,MATCH(ROWS($I$14:I160)-COUNTIF('Work Orders'!$H$5:$H$104,"?*"),'Resource Schedule'!$S$5:$S$104,0)),""),""))</f>
        <v/>
      </c>
      <c r="L160" s="10">
        <f>IF(I160="Work Order",IFERROR(INDEX('Work Orders'!$B$5:$B$104,MATCH(ROWS($I$14:I160),'Work Orders'!$I$5:$I$104,0)),""),IF(I160="Schedule Allocation",IFERROR(INDEX('Resource Schedule'!$H$5:$H$104,MATCH(ROWS($I$14:I160)-COUNTIF('Work Orders'!$H$5:$H$104,"?*"),'Resource Schedule'!$S$5:$S$104,0)),""),""))</f>
        <v/>
      </c>
      <c r="M160" s="12">
        <f>IF(I160="Work Order",IFERROR(INDEX('Work Orders'!$E$5:$E$104,MATCH(ROWS($I$14:I160),'Work Orders'!$I$5:$I$104,0)),""),IF(I160="Schedule Allocation",IFERROR(INDEX('Resource Schedule'!$K$5:$K$104,MATCH(ROWS($I$14:I160)-COUNTIF('Work Orders'!$H$5:$H$104,"?*"),'Resource Schedule'!$S$5:$S$104,0)),""),""))</f>
        <v/>
      </c>
    </row>
    <row r="161">
      <c r="I161" s="11">
        <f>IF(ROWS($I$14:I161)&lt;=COUNTIF('Work Orders'!$H$5:$H$104,"?*"),"Work Order",IF(ROWS($I$14:I161)&lt;=COUNTIF('Work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1" s="11">
        <f>IF(I161="Work Order",IFERROR(INDEX('Work Orders'!$A$5:$A$104,MATCH(ROWS($I$14:I161),'Work Orders'!$I$5:$I$104,0)),""),IF(I161="Schedule Allocation",IFERROR(INDEX('Resource Schedule'!$J$5:$J$104,MATCH(ROWS($I$14:I161)-COUNTIF('Work Orders'!$H$5:$H$104,"?*"),'Resource Schedule'!$S$5:$S$104,0)),""),""))</f>
        <v/>
      </c>
      <c r="K161" s="11">
        <f>IF(I161="Work Order",IFERROR(INDEX('Work Orders'!$H$5:$H$104,MATCH(ROWS($I$14:I161),'Work Orders'!$I$5:$I$104,0)),""),IF(I161="Schedule Allocation",IFERROR(INDEX('Resource Schedule'!$R$5:$R$104,MATCH(ROWS($I$14:I161)-COUNTIF('Work Orders'!$H$5:$H$104,"?*"),'Resource Schedule'!$S$5:$S$104,0)),""),""))</f>
        <v/>
      </c>
      <c r="L161" s="10">
        <f>IF(I161="Work Order",IFERROR(INDEX('Work Orders'!$B$5:$B$104,MATCH(ROWS($I$14:I161),'Work Orders'!$I$5:$I$104,0)),""),IF(I161="Schedule Allocation",IFERROR(INDEX('Resource Schedule'!$H$5:$H$104,MATCH(ROWS($I$14:I161)-COUNTIF('Work Orders'!$H$5:$H$104,"?*"),'Resource Schedule'!$S$5:$S$104,0)),""),""))</f>
        <v/>
      </c>
      <c r="M161" s="12">
        <f>IF(I161="Work Order",IFERROR(INDEX('Work Orders'!$E$5:$E$104,MATCH(ROWS($I$14:I161),'Work Orders'!$I$5:$I$104,0)),""),IF(I161="Schedule Allocation",IFERROR(INDEX('Resource Schedule'!$K$5:$K$104,MATCH(ROWS($I$14:I161)-COUNTIF('Work Orders'!$H$5:$H$104,"?*"),'Resource Schedule'!$S$5:$S$104,0)),""),""))</f>
        <v/>
      </c>
    </row>
    <row r="162">
      <c r="I162" s="11">
        <f>IF(ROWS($I$14:I162)&lt;=COUNTIF('Work Orders'!$H$5:$H$104,"?*"),"Work Order",IF(ROWS($I$14:I162)&lt;=COUNTIF('Work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2" s="11">
        <f>IF(I162="Work Order",IFERROR(INDEX('Work Orders'!$A$5:$A$104,MATCH(ROWS($I$14:I162),'Work Orders'!$I$5:$I$104,0)),""),IF(I162="Schedule Allocation",IFERROR(INDEX('Resource Schedule'!$J$5:$J$104,MATCH(ROWS($I$14:I162)-COUNTIF('Work Orders'!$H$5:$H$104,"?*"),'Resource Schedule'!$S$5:$S$104,0)),""),""))</f>
        <v/>
      </c>
      <c r="K162" s="11">
        <f>IF(I162="Work Order",IFERROR(INDEX('Work Orders'!$H$5:$H$104,MATCH(ROWS($I$14:I162),'Work Orders'!$I$5:$I$104,0)),""),IF(I162="Schedule Allocation",IFERROR(INDEX('Resource Schedule'!$R$5:$R$104,MATCH(ROWS($I$14:I162)-COUNTIF('Work Orders'!$H$5:$H$104,"?*"),'Resource Schedule'!$S$5:$S$104,0)),""),""))</f>
        <v/>
      </c>
      <c r="L162" s="10">
        <f>IF(I162="Work Order",IFERROR(INDEX('Work Orders'!$B$5:$B$104,MATCH(ROWS($I$14:I162),'Work Orders'!$I$5:$I$104,0)),""),IF(I162="Schedule Allocation",IFERROR(INDEX('Resource Schedule'!$H$5:$H$104,MATCH(ROWS($I$14:I162)-COUNTIF('Work Orders'!$H$5:$H$104,"?*"),'Resource Schedule'!$S$5:$S$104,0)),""),""))</f>
        <v/>
      </c>
      <c r="M162" s="12">
        <f>IF(I162="Work Order",IFERROR(INDEX('Work Orders'!$E$5:$E$104,MATCH(ROWS($I$14:I162),'Work Orders'!$I$5:$I$104,0)),""),IF(I162="Schedule Allocation",IFERROR(INDEX('Resource Schedule'!$K$5:$K$104,MATCH(ROWS($I$14:I162)-COUNTIF('Work Orders'!$H$5:$H$104,"?*"),'Resource Schedule'!$S$5:$S$104,0)),""),""))</f>
        <v/>
      </c>
    </row>
    <row r="163">
      <c r="I163" s="11">
        <f>IF(ROWS($I$14:I163)&lt;=COUNTIF('Work Orders'!$H$5:$H$104,"?*"),"Work Order",IF(ROWS($I$14:I163)&lt;=COUNTIF('Work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3" s="11">
        <f>IF(I163="Work Order",IFERROR(INDEX('Work Orders'!$A$5:$A$104,MATCH(ROWS($I$14:I163),'Work Orders'!$I$5:$I$104,0)),""),IF(I163="Schedule Allocation",IFERROR(INDEX('Resource Schedule'!$J$5:$J$104,MATCH(ROWS($I$14:I163)-COUNTIF('Work Orders'!$H$5:$H$104,"?*"),'Resource Schedule'!$S$5:$S$104,0)),""),""))</f>
        <v/>
      </c>
      <c r="K163" s="11">
        <f>IF(I163="Work Order",IFERROR(INDEX('Work Orders'!$H$5:$H$104,MATCH(ROWS($I$14:I163),'Work Orders'!$I$5:$I$104,0)),""),IF(I163="Schedule Allocation",IFERROR(INDEX('Resource Schedule'!$R$5:$R$104,MATCH(ROWS($I$14:I163)-COUNTIF('Work Orders'!$H$5:$H$104,"?*"),'Resource Schedule'!$S$5:$S$104,0)),""),""))</f>
        <v/>
      </c>
      <c r="L163" s="10">
        <f>IF(I163="Work Order",IFERROR(INDEX('Work Orders'!$B$5:$B$104,MATCH(ROWS($I$14:I163),'Work Orders'!$I$5:$I$104,0)),""),IF(I163="Schedule Allocation",IFERROR(INDEX('Resource Schedule'!$H$5:$H$104,MATCH(ROWS($I$14:I163)-COUNTIF('Work Orders'!$H$5:$H$104,"?*"),'Resource Schedule'!$S$5:$S$104,0)),""),""))</f>
        <v/>
      </c>
      <c r="M163" s="12">
        <f>IF(I163="Work Order",IFERROR(INDEX('Work Orders'!$E$5:$E$104,MATCH(ROWS($I$14:I163),'Work Orders'!$I$5:$I$104,0)),""),IF(I163="Schedule Allocation",IFERROR(INDEX('Resource Schedule'!$K$5:$K$104,MATCH(ROWS($I$14:I163)-COUNTIF('Work Orders'!$H$5:$H$104,"?*"),'Resource Schedule'!$S$5:$S$104,0)),""),""))</f>
        <v/>
      </c>
    </row>
    <row r="164">
      <c r="I164" s="11">
        <f>IF(ROWS($I$14:I164)&lt;=COUNTIF('Work Orders'!$H$5:$H$104,"?*"),"Work Order",IF(ROWS($I$14:I164)&lt;=COUNTIF('Work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4" s="11">
        <f>IF(I164="Work Order",IFERROR(INDEX('Work Orders'!$A$5:$A$104,MATCH(ROWS($I$14:I164),'Work Orders'!$I$5:$I$104,0)),""),IF(I164="Schedule Allocation",IFERROR(INDEX('Resource Schedule'!$J$5:$J$104,MATCH(ROWS($I$14:I164)-COUNTIF('Work Orders'!$H$5:$H$104,"?*"),'Resource Schedule'!$S$5:$S$104,0)),""),""))</f>
        <v/>
      </c>
      <c r="K164" s="11">
        <f>IF(I164="Work Order",IFERROR(INDEX('Work Orders'!$H$5:$H$104,MATCH(ROWS($I$14:I164),'Work Orders'!$I$5:$I$104,0)),""),IF(I164="Schedule Allocation",IFERROR(INDEX('Resource Schedule'!$R$5:$R$104,MATCH(ROWS($I$14:I164)-COUNTIF('Work Orders'!$H$5:$H$104,"?*"),'Resource Schedule'!$S$5:$S$104,0)),""),""))</f>
        <v/>
      </c>
      <c r="L164" s="10">
        <f>IF(I164="Work Order",IFERROR(INDEX('Work Orders'!$B$5:$B$104,MATCH(ROWS($I$14:I164),'Work Orders'!$I$5:$I$104,0)),""),IF(I164="Schedule Allocation",IFERROR(INDEX('Resource Schedule'!$H$5:$H$104,MATCH(ROWS($I$14:I164)-COUNTIF('Work Orders'!$H$5:$H$104,"?*"),'Resource Schedule'!$S$5:$S$104,0)),""),""))</f>
        <v/>
      </c>
      <c r="M164" s="12">
        <f>IF(I164="Work Order",IFERROR(INDEX('Work Orders'!$E$5:$E$104,MATCH(ROWS($I$14:I164),'Work Orders'!$I$5:$I$104,0)),""),IF(I164="Schedule Allocation",IFERROR(INDEX('Resource Schedule'!$K$5:$K$104,MATCH(ROWS($I$14:I164)-COUNTIF('Work Orders'!$H$5:$H$104,"?*"),'Resource Schedule'!$S$5:$S$104,0)),""),""))</f>
        <v/>
      </c>
    </row>
    <row r="165">
      <c r="I165" s="11">
        <f>IF(ROWS($I$14:I165)&lt;=COUNTIF('Work Orders'!$H$5:$H$104,"?*"),"Work Order",IF(ROWS($I$14:I165)&lt;=COUNTIF('Work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5" s="11">
        <f>IF(I165="Work Order",IFERROR(INDEX('Work Orders'!$A$5:$A$104,MATCH(ROWS($I$14:I165),'Work Orders'!$I$5:$I$104,0)),""),IF(I165="Schedule Allocation",IFERROR(INDEX('Resource Schedule'!$J$5:$J$104,MATCH(ROWS($I$14:I165)-COUNTIF('Work Orders'!$H$5:$H$104,"?*"),'Resource Schedule'!$S$5:$S$104,0)),""),""))</f>
        <v/>
      </c>
      <c r="K165" s="11">
        <f>IF(I165="Work Order",IFERROR(INDEX('Work Orders'!$H$5:$H$104,MATCH(ROWS($I$14:I165),'Work Orders'!$I$5:$I$104,0)),""),IF(I165="Schedule Allocation",IFERROR(INDEX('Resource Schedule'!$R$5:$R$104,MATCH(ROWS($I$14:I165)-COUNTIF('Work Orders'!$H$5:$H$104,"?*"),'Resource Schedule'!$S$5:$S$104,0)),""),""))</f>
        <v/>
      </c>
      <c r="L165" s="10">
        <f>IF(I165="Work Order",IFERROR(INDEX('Work Orders'!$B$5:$B$104,MATCH(ROWS($I$14:I165),'Work Orders'!$I$5:$I$104,0)),""),IF(I165="Schedule Allocation",IFERROR(INDEX('Resource Schedule'!$H$5:$H$104,MATCH(ROWS($I$14:I165)-COUNTIF('Work Orders'!$H$5:$H$104,"?*"),'Resource Schedule'!$S$5:$S$104,0)),""),""))</f>
        <v/>
      </c>
      <c r="M165" s="12">
        <f>IF(I165="Work Order",IFERROR(INDEX('Work Orders'!$E$5:$E$104,MATCH(ROWS($I$14:I165),'Work Orders'!$I$5:$I$104,0)),""),IF(I165="Schedule Allocation",IFERROR(INDEX('Resource Schedule'!$K$5:$K$104,MATCH(ROWS($I$14:I165)-COUNTIF('Work Orders'!$H$5:$H$104,"?*"),'Resource Schedule'!$S$5:$S$104,0)),""),""))</f>
        <v/>
      </c>
    </row>
    <row r="166">
      <c r="I166" s="11">
        <f>IF(ROWS($I$14:I166)&lt;=COUNTIF('Work Orders'!$H$5:$H$104,"?*"),"Work Order",IF(ROWS($I$14:I166)&lt;=COUNTIF('Work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6" s="11">
        <f>IF(I166="Work Order",IFERROR(INDEX('Work Orders'!$A$5:$A$104,MATCH(ROWS($I$14:I166),'Work Orders'!$I$5:$I$104,0)),""),IF(I166="Schedule Allocation",IFERROR(INDEX('Resource Schedule'!$J$5:$J$104,MATCH(ROWS($I$14:I166)-COUNTIF('Work Orders'!$H$5:$H$104,"?*"),'Resource Schedule'!$S$5:$S$104,0)),""),""))</f>
        <v/>
      </c>
      <c r="K166" s="11">
        <f>IF(I166="Work Order",IFERROR(INDEX('Work Orders'!$H$5:$H$104,MATCH(ROWS($I$14:I166),'Work Orders'!$I$5:$I$104,0)),""),IF(I166="Schedule Allocation",IFERROR(INDEX('Resource Schedule'!$R$5:$R$104,MATCH(ROWS($I$14:I166)-COUNTIF('Work Orders'!$H$5:$H$104,"?*"),'Resource Schedule'!$S$5:$S$104,0)),""),""))</f>
        <v/>
      </c>
      <c r="L166" s="10">
        <f>IF(I166="Work Order",IFERROR(INDEX('Work Orders'!$B$5:$B$104,MATCH(ROWS($I$14:I166),'Work Orders'!$I$5:$I$104,0)),""),IF(I166="Schedule Allocation",IFERROR(INDEX('Resource Schedule'!$H$5:$H$104,MATCH(ROWS($I$14:I166)-COUNTIF('Work Orders'!$H$5:$H$104,"?*"),'Resource Schedule'!$S$5:$S$104,0)),""),""))</f>
        <v/>
      </c>
      <c r="M166" s="12">
        <f>IF(I166="Work Order",IFERROR(INDEX('Work Orders'!$E$5:$E$104,MATCH(ROWS($I$14:I166),'Work Orders'!$I$5:$I$104,0)),""),IF(I166="Schedule Allocation",IFERROR(INDEX('Resource Schedule'!$K$5:$K$104,MATCH(ROWS($I$14:I166)-COUNTIF('Work Orders'!$H$5:$H$104,"?*"),'Resource Schedule'!$S$5:$S$104,0)),""),""))</f>
        <v/>
      </c>
    </row>
    <row r="167">
      <c r="I167" s="11">
        <f>IF(ROWS($I$14:I167)&lt;=COUNTIF('Work Orders'!$H$5:$H$104,"?*"),"Work Order",IF(ROWS($I$14:I167)&lt;=COUNTIF('Work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7" s="11">
        <f>IF(I167="Work Order",IFERROR(INDEX('Work Orders'!$A$5:$A$104,MATCH(ROWS($I$14:I167),'Work Orders'!$I$5:$I$104,0)),""),IF(I167="Schedule Allocation",IFERROR(INDEX('Resource Schedule'!$J$5:$J$104,MATCH(ROWS($I$14:I167)-COUNTIF('Work Orders'!$H$5:$H$104,"?*"),'Resource Schedule'!$S$5:$S$104,0)),""),""))</f>
        <v/>
      </c>
      <c r="K167" s="11">
        <f>IF(I167="Work Order",IFERROR(INDEX('Work Orders'!$H$5:$H$104,MATCH(ROWS($I$14:I167),'Work Orders'!$I$5:$I$104,0)),""),IF(I167="Schedule Allocation",IFERROR(INDEX('Resource Schedule'!$R$5:$R$104,MATCH(ROWS($I$14:I167)-COUNTIF('Work Orders'!$H$5:$H$104,"?*"),'Resource Schedule'!$S$5:$S$104,0)),""),""))</f>
        <v/>
      </c>
      <c r="L167" s="10">
        <f>IF(I167="Work Order",IFERROR(INDEX('Work Orders'!$B$5:$B$104,MATCH(ROWS($I$14:I167),'Work Orders'!$I$5:$I$104,0)),""),IF(I167="Schedule Allocation",IFERROR(INDEX('Resource Schedule'!$H$5:$H$104,MATCH(ROWS($I$14:I167)-COUNTIF('Work Orders'!$H$5:$H$104,"?*"),'Resource Schedule'!$S$5:$S$104,0)),""),""))</f>
        <v/>
      </c>
      <c r="M167" s="12">
        <f>IF(I167="Work Order",IFERROR(INDEX('Work Orders'!$E$5:$E$104,MATCH(ROWS($I$14:I167),'Work Orders'!$I$5:$I$104,0)),""),IF(I167="Schedule Allocation",IFERROR(INDEX('Resource Schedule'!$K$5:$K$104,MATCH(ROWS($I$14:I167)-COUNTIF('Work Orders'!$H$5:$H$104,"?*"),'Resource Schedule'!$S$5:$S$104,0)),""),""))</f>
        <v/>
      </c>
    </row>
    <row r="168">
      <c r="I168" s="11">
        <f>IF(ROWS($I$14:I168)&lt;=COUNTIF('Work Orders'!$H$5:$H$104,"?*"),"Work Order",IF(ROWS($I$14:I168)&lt;=COUNTIF('Work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8" s="11">
        <f>IF(I168="Work Order",IFERROR(INDEX('Work Orders'!$A$5:$A$104,MATCH(ROWS($I$14:I168),'Work Orders'!$I$5:$I$104,0)),""),IF(I168="Schedule Allocation",IFERROR(INDEX('Resource Schedule'!$J$5:$J$104,MATCH(ROWS($I$14:I168)-COUNTIF('Work Orders'!$H$5:$H$104,"?*"),'Resource Schedule'!$S$5:$S$104,0)),""),""))</f>
        <v/>
      </c>
      <c r="K168" s="11">
        <f>IF(I168="Work Order",IFERROR(INDEX('Work Orders'!$H$5:$H$104,MATCH(ROWS($I$14:I168),'Work Orders'!$I$5:$I$104,0)),""),IF(I168="Schedule Allocation",IFERROR(INDEX('Resource Schedule'!$R$5:$R$104,MATCH(ROWS($I$14:I168)-COUNTIF('Work Orders'!$H$5:$H$104,"?*"),'Resource Schedule'!$S$5:$S$104,0)),""),""))</f>
        <v/>
      </c>
      <c r="L168" s="10">
        <f>IF(I168="Work Order",IFERROR(INDEX('Work Orders'!$B$5:$B$104,MATCH(ROWS($I$14:I168),'Work Orders'!$I$5:$I$104,0)),""),IF(I168="Schedule Allocation",IFERROR(INDEX('Resource Schedule'!$H$5:$H$104,MATCH(ROWS($I$14:I168)-COUNTIF('Work Orders'!$H$5:$H$104,"?*"),'Resource Schedule'!$S$5:$S$104,0)),""),""))</f>
        <v/>
      </c>
      <c r="M168" s="12">
        <f>IF(I168="Work Order",IFERROR(INDEX('Work Orders'!$E$5:$E$104,MATCH(ROWS($I$14:I168),'Work Orders'!$I$5:$I$104,0)),""),IF(I168="Schedule Allocation",IFERROR(INDEX('Resource Schedule'!$K$5:$K$104,MATCH(ROWS($I$14:I168)-COUNTIF('Work Orders'!$H$5:$H$104,"?*"),'Resource Schedule'!$S$5:$S$104,0)),""),""))</f>
        <v/>
      </c>
    </row>
    <row r="169">
      <c r="I169" s="11">
        <f>IF(ROWS($I$14:I169)&lt;=COUNTIF('Work Orders'!$H$5:$H$104,"?*"),"Work Order",IF(ROWS($I$14:I169)&lt;=COUNTIF('Work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69" s="11">
        <f>IF(I169="Work Order",IFERROR(INDEX('Work Orders'!$A$5:$A$104,MATCH(ROWS($I$14:I169),'Work Orders'!$I$5:$I$104,0)),""),IF(I169="Schedule Allocation",IFERROR(INDEX('Resource Schedule'!$J$5:$J$104,MATCH(ROWS($I$14:I169)-COUNTIF('Work Orders'!$H$5:$H$104,"?*"),'Resource Schedule'!$S$5:$S$104,0)),""),""))</f>
        <v/>
      </c>
      <c r="K169" s="11">
        <f>IF(I169="Work Order",IFERROR(INDEX('Work Orders'!$H$5:$H$104,MATCH(ROWS($I$14:I169),'Work Orders'!$I$5:$I$104,0)),""),IF(I169="Schedule Allocation",IFERROR(INDEX('Resource Schedule'!$R$5:$R$104,MATCH(ROWS($I$14:I169)-COUNTIF('Work Orders'!$H$5:$H$104,"?*"),'Resource Schedule'!$S$5:$S$104,0)),""),""))</f>
        <v/>
      </c>
      <c r="L169" s="10">
        <f>IF(I169="Work Order",IFERROR(INDEX('Work Orders'!$B$5:$B$104,MATCH(ROWS($I$14:I169),'Work Orders'!$I$5:$I$104,0)),""),IF(I169="Schedule Allocation",IFERROR(INDEX('Resource Schedule'!$H$5:$H$104,MATCH(ROWS($I$14:I169)-COUNTIF('Work Orders'!$H$5:$H$104,"?*"),'Resource Schedule'!$S$5:$S$104,0)),""),""))</f>
        <v/>
      </c>
      <c r="M169" s="12">
        <f>IF(I169="Work Order",IFERROR(INDEX('Work Orders'!$E$5:$E$104,MATCH(ROWS($I$14:I169),'Work Orders'!$I$5:$I$104,0)),""),IF(I169="Schedule Allocation",IFERROR(INDEX('Resource Schedule'!$K$5:$K$104,MATCH(ROWS($I$14:I169)-COUNTIF('Work Orders'!$H$5:$H$104,"?*"),'Resource Schedule'!$S$5:$S$104,0)),""),""))</f>
        <v/>
      </c>
    </row>
    <row r="170">
      <c r="I170" s="11">
        <f>IF(ROWS($I$14:I170)&lt;=COUNTIF('Work Orders'!$H$5:$H$104,"?*"),"Work Order",IF(ROWS($I$14:I170)&lt;=COUNTIF('Work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0" s="11">
        <f>IF(I170="Work Order",IFERROR(INDEX('Work Orders'!$A$5:$A$104,MATCH(ROWS($I$14:I170),'Work Orders'!$I$5:$I$104,0)),""),IF(I170="Schedule Allocation",IFERROR(INDEX('Resource Schedule'!$J$5:$J$104,MATCH(ROWS($I$14:I170)-COUNTIF('Work Orders'!$H$5:$H$104,"?*"),'Resource Schedule'!$S$5:$S$104,0)),""),""))</f>
        <v/>
      </c>
      <c r="K170" s="11">
        <f>IF(I170="Work Order",IFERROR(INDEX('Work Orders'!$H$5:$H$104,MATCH(ROWS($I$14:I170),'Work Orders'!$I$5:$I$104,0)),""),IF(I170="Schedule Allocation",IFERROR(INDEX('Resource Schedule'!$R$5:$R$104,MATCH(ROWS($I$14:I170)-COUNTIF('Work Orders'!$H$5:$H$104,"?*"),'Resource Schedule'!$S$5:$S$104,0)),""),""))</f>
        <v/>
      </c>
      <c r="L170" s="10">
        <f>IF(I170="Work Order",IFERROR(INDEX('Work Orders'!$B$5:$B$104,MATCH(ROWS($I$14:I170),'Work Orders'!$I$5:$I$104,0)),""),IF(I170="Schedule Allocation",IFERROR(INDEX('Resource Schedule'!$H$5:$H$104,MATCH(ROWS($I$14:I170)-COUNTIF('Work Orders'!$H$5:$H$104,"?*"),'Resource Schedule'!$S$5:$S$104,0)),""),""))</f>
        <v/>
      </c>
      <c r="M170" s="12">
        <f>IF(I170="Work Order",IFERROR(INDEX('Work Orders'!$E$5:$E$104,MATCH(ROWS($I$14:I170),'Work Orders'!$I$5:$I$104,0)),""),IF(I170="Schedule Allocation",IFERROR(INDEX('Resource Schedule'!$K$5:$K$104,MATCH(ROWS($I$14:I170)-COUNTIF('Work Orders'!$H$5:$H$104,"?*"),'Resource Schedule'!$S$5:$S$104,0)),""),""))</f>
        <v/>
      </c>
    </row>
    <row r="171">
      <c r="I171" s="11">
        <f>IF(ROWS($I$14:I171)&lt;=COUNTIF('Work Orders'!$H$5:$H$104,"?*"),"Work Order",IF(ROWS($I$14:I171)&lt;=COUNTIF('Work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1" s="11">
        <f>IF(I171="Work Order",IFERROR(INDEX('Work Orders'!$A$5:$A$104,MATCH(ROWS($I$14:I171),'Work Orders'!$I$5:$I$104,0)),""),IF(I171="Schedule Allocation",IFERROR(INDEX('Resource Schedule'!$J$5:$J$104,MATCH(ROWS($I$14:I171)-COUNTIF('Work Orders'!$H$5:$H$104,"?*"),'Resource Schedule'!$S$5:$S$104,0)),""),""))</f>
        <v/>
      </c>
      <c r="K171" s="11">
        <f>IF(I171="Work Order",IFERROR(INDEX('Work Orders'!$H$5:$H$104,MATCH(ROWS($I$14:I171),'Work Orders'!$I$5:$I$104,0)),""),IF(I171="Schedule Allocation",IFERROR(INDEX('Resource Schedule'!$R$5:$R$104,MATCH(ROWS($I$14:I171)-COUNTIF('Work Orders'!$H$5:$H$104,"?*"),'Resource Schedule'!$S$5:$S$104,0)),""),""))</f>
        <v/>
      </c>
      <c r="L171" s="10">
        <f>IF(I171="Work Order",IFERROR(INDEX('Work Orders'!$B$5:$B$104,MATCH(ROWS($I$14:I171),'Work Orders'!$I$5:$I$104,0)),""),IF(I171="Schedule Allocation",IFERROR(INDEX('Resource Schedule'!$H$5:$H$104,MATCH(ROWS($I$14:I171)-COUNTIF('Work Orders'!$H$5:$H$104,"?*"),'Resource Schedule'!$S$5:$S$104,0)),""),""))</f>
        <v/>
      </c>
      <c r="M171" s="12">
        <f>IF(I171="Work Order",IFERROR(INDEX('Work Orders'!$E$5:$E$104,MATCH(ROWS($I$14:I171),'Work Orders'!$I$5:$I$104,0)),""),IF(I171="Schedule Allocation",IFERROR(INDEX('Resource Schedule'!$K$5:$K$104,MATCH(ROWS($I$14:I171)-COUNTIF('Work Orders'!$H$5:$H$104,"?*"),'Resource Schedule'!$S$5:$S$104,0)),""),""))</f>
        <v/>
      </c>
    </row>
    <row r="172">
      <c r="I172" s="11">
        <f>IF(ROWS($I$14:I172)&lt;=COUNTIF('Work Orders'!$H$5:$H$104,"?*"),"Work Order",IF(ROWS($I$14:I172)&lt;=COUNTIF('Work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2" s="11">
        <f>IF(I172="Work Order",IFERROR(INDEX('Work Orders'!$A$5:$A$104,MATCH(ROWS($I$14:I172),'Work Orders'!$I$5:$I$104,0)),""),IF(I172="Schedule Allocation",IFERROR(INDEX('Resource Schedule'!$J$5:$J$104,MATCH(ROWS($I$14:I172)-COUNTIF('Work Orders'!$H$5:$H$104,"?*"),'Resource Schedule'!$S$5:$S$104,0)),""),""))</f>
        <v/>
      </c>
      <c r="K172" s="11">
        <f>IF(I172="Work Order",IFERROR(INDEX('Work Orders'!$H$5:$H$104,MATCH(ROWS($I$14:I172),'Work Orders'!$I$5:$I$104,0)),""),IF(I172="Schedule Allocation",IFERROR(INDEX('Resource Schedule'!$R$5:$R$104,MATCH(ROWS($I$14:I172)-COUNTIF('Work Orders'!$H$5:$H$104,"?*"),'Resource Schedule'!$S$5:$S$104,0)),""),""))</f>
        <v/>
      </c>
      <c r="L172" s="10">
        <f>IF(I172="Work Order",IFERROR(INDEX('Work Orders'!$B$5:$B$104,MATCH(ROWS($I$14:I172),'Work Orders'!$I$5:$I$104,0)),""),IF(I172="Schedule Allocation",IFERROR(INDEX('Resource Schedule'!$H$5:$H$104,MATCH(ROWS($I$14:I172)-COUNTIF('Work Orders'!$H$5:$H$104,"?*"),'Resource Schedule'!$S$5:$S$104,0)),""),""))</f>
        <v/>
      </c>
      <c r="M172" s="12">
        <f>IF(I172="Work Order",IFERROR(INDEX('Work Orders'!$E$5:$E$104,MATCH(ROWS($I$14:I172),'Work Orders'!$I$5:$I$104,0)),""),IF(I172="Schedule Allocation",IFERROR(INDEX('Resource Schedule'!$K$5:$K$104,MATCH(ROWS($I$14:I172)-COUNTIF('Work Orders'!$H$5:$H$104,"?*"),'Resource Schedule'!$S$5:$S$104,0)),""),""))</f>
        <v/>
      </c>
    </row>
    <row r="173">
      <c r="I173" s="11">
        <f>IF(ROWS($I$14:I173)&lt;=COUNTIF('Work Orders'!$H$5:$H$104,"?*"),"Work Order",IF(ROWS($I$14:I173)&lt;=COUNTIF('Work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3" s="11">
        <f>IF(I173="Work Order",IFERROR(INDEX('Work Orders'!$A$5:$A$104,MATCH(ROWS($I$14:I173),'Work Orders'!$I$5:$I$104,0)),""),IF(I173="Schedule Allocation",IFERROR(INDEX('Resource Schedule'!$J$5:$J$104,MATCH(ROWS($I$14:I173)-COUNTIF('Work Orders'!$H$5:$H$104,"?*"),'Resource Schedule'!$S$5:$S$104,0)),""),""))</f>
        <v/>
      </c>
      <c r="K173" s="11">
        <f>IF(I173="Work Order",IFERROR(INDEX('Work Orders'!$H$5:$H$104,MATCH(ROWS($I$14:I173),'Work Orders'!$I$5:$I$104,0)),""),IF(I173="Schedule Allocation",IFERROR(INDEX('Resource Schedule'!$R$5:$R$104,MATCH(ROWS($I$14:I173)-COUNTIF('Work Orders'!$H$5:$H$104,"?*"),'Resource Schedule'!$S$5:$S$104,0)),""),""))</f>
        <v/>
      </c>
      <c r="L173" s="10">
        <f>IF(I173="Work Order",IFERROR(INDEX('Work Orders'!$B$5:$B$104,MATCH(ROWS($I$14:I173),'Work Orders'!$I$5:$I$104,0)),""),IF(I173="Schedule Allocation",IFERROR(INDEX('Resource Schedule'!$H$5:$H$104,MATCH(ROWS($I$14:I173)-COUNTIF('Work Orders'!$H$5:$H$104,"?*"),'Resource Schedule'!$S$5:$S$104,0)),""),""))</f>
        <v/>
      </c>
      <c r="M173" s="12">
        <f>IF(I173="Work Order",IFERROR(INDEX('Work Orders'!$E$5:$E$104,MATCH(ROWS($I$14:I173),'Work Orders'!$I$5:$I$104,0)),""),IF(I173="Schedule Allocation",IFERROR(INDEX('Resource Schedule'!$K$5:$K$104,MATCH(ROWS($I$14:I173)-COUNTIF('Work Orders'!$H$5:$H$104,"?*"),'Resource Schedule'!$S$5:$S$104,0)),""),""))</f>
        <v/>
      </c>
    </row>
    <row r="174">
      <c r="I174" s="11">
        <f>IF(ROWS($I$14:I174)&lt;=COUNTIF('Work Orders'!$H$5:$H$104,"?*"),"Work Order",IF(ROWS($I$14:I174)&lt;=COUNTIF('Work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4" s="11">
        <f>IF(I174="Work Order",IFERROR(INDEX('Work Orders'!$A$5:$A$104,MATCH(ROWS($I$14:I174),'Work Orders'!$I$5:$I$104,0)),""),IF(I174="Schedule Allocation",IFERROR(INDEX('Resource Schedule'!$J$5:$J$104,MATCH(ROWS($I$14:I174)-COUNTIF('Work Orders'!$H$5:$H$104,"?*"),'Resource Schedule'!$S$5:$S$104,0)),""),""))</f>
        <v/>
      </c>
      <c r="K174" s="11">
        <f>IF(I174="Work Order",IFERROR(INDEX('Work Orders'!$H$5:$H$104,MATCH(ROWS($I$14:I174),'Work Orders'!$I$5:$I$104,0)),""),IF(I174="Schedule Allocation",IFERROR(INDEX('Resource Schedule'!$R$5:$R$104,MATCH(ROWS($I$14:I174)-COUNTIF('Work Orders'!$H$5:$H$104,"?*"),'Resource Schedule'!$S$5:$S$104,0)),""),""))</f>
        <v/>
      </c>
      <c r="L174" s="10">
        <f>IF(I174="Work Order",IFERROR(INDEX('Work Orders'!$B$5:$B$104,MATCH(ROWS($I$14:I174),'Work Orders'!$I$5:$I$104,0)),""),IF(I174="Schedule Allocation",IFERROR(INDEX('Resource Schedule'!$H$5:$H$104,MATCH(ROWS($I$14:I174)-COUNTIF('Work Orders'!$H$5:$H$104,"?*"),'Resource Schedule'!$S$5:$S$104,0)),""),""))</f>
        <v/>
      </c>
      <c r="M174" s="12">
        <f>IF(I174="Work Order",IFERROR(INDEX('Work Orders'!$E$5:$E$104,MATCH(ROWS($I$14:I174),'Work Orders'!$I$5:$I$104,0)),""),IF(I174="Schedule Allocation",IFERROR(INDEX('Resource Schedule'!$K$5:$K$104,MATCH(ROWS($I$14:I174)-COUNTIF('Work Orders'!$H$5:$H$104,"?*"),'Resource Schedule'!$S$5:$S$104,0)),""),""))</f>
        <v/>
      </c>
    </row>
    <row r="175">
      <c r="I175" s="11">
        <f>IF(ROWS($I$14:I175)&lt;=COUNTIF('Work Orders'!$H$5:$H$104,"?*"),"Work Order",IF(ROWS($I$14:I175)&lt;=COUNTIF('Work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5" s="11">
        <f>IF(I175="Work Order",IFERROR(INDEX('Work Orders'!$A$5:$A$104,MATCH(ROWS($I$14:I175),'Work Orders'!$I$5:$I$104,0)),""),IF(I175="Schedule Allocation",IFERROR(INDEX('Resource Schedule'!$J$5:$J$104,MATCH(ROWS($I$14:I175)-COUNTIF('Work Orders'!$H$5:$H$104,"?*"),'Resource Schedule'!$S$5:$S$104,0)),""),""))</f>
        <v/>
      </c>
      <c r="K175" s="11">
        <f>IF(I175="Work Order",IFERROR(INDEX('Work Orders'!$H$5:$H$104,MATCH(ROWS($I$14:I175),'Work Orders'!$I$5:$I$104,0)),""),IF(I175="Schedule Allocation",IFERROR(INDEX('Resource Schedule'!$R$5:$R$104,MATCH(ROWS($I$14:I175)-COUNTIF('Work Orders'!$H$5:$H$104,"?*"),'Resource Schedule'!$S$5:$S$104,0)),""),""))</f>
        <v/>
      </c>
      <c r="L175" s="10">
        <f>IF(I175="Work Order",IFERROR(INDEX('Work Orders'!$B$5:$B$104,MATCH(ROWS($I$14:I175),'Work Orders'!$I$5:$I$104,0)),""),IF(I175="Schedule Allocation",IFERROR(INDEX('Resource Schedule'!$H$5:$H$104,MATCH(ROWS($I$14:I175)-COUNTIF('Work Orders'!$H$5:$H$104,"?*"),'Resource Schedule'!$S$5:$S$104,0)),""),""))</f>
        <v/>
      </c>
      <c r="M175" s="12">
        <f>IF(I175="Work Order",IFERROR(INDEX('Work Orders'!$E$5:$E$104,MATCH(ROWS($I$14:I175),'Work Orders'!$I$5:$I$104,0)),""),IF(I175="Schedule Allocation",IFERROR(INDEX('Resource Schedule'!$K$5:$K$104,MATCH(ROWS($I$14:I175)-COUNTIF('Work Orders'!$H$5:$H$104,"?*"),'Resource Schedule'!$S$5:$S$104,0)),""),""))</f>
        <v/>
      </c>
    </row>
    <row r="176">
      <c r="I176" s="11">
        <f>IF(ROWS($I$14:I176)&lt;=COUNTIF('Work Orders'!$H$5:$H$104,"?*"),"Work Order",IF(ROWS($I$14:I176)&lt;=COUNTIF('Work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6" s="11">
        <f>IF(I176="Work Order",IFERROR(INDEX('Work Orders'!$A$5:$A$104,MATCH(ROWS($I$14:I176),'Work Orders'!$I$5:$I$104,0)),""),IF(I176="Schedule Allocation",IFERROR(INDEX('Resource Schedule'!$J$5:$J$104,MATCH(ROWS($I$14:I176)-COUNTIF('Work Orders'!$H$5:$H$104,"?*"),'Resource Schedule'!$S$5:$S$104,0)),""),""))</f>
        <v/>
      </c>
      <c r="K176" s="11">
        <f>IF(I176="Work Order",IFERROR(INDEX('Work Orders'!$H$5:$H$104,MATCH(ROWS($I$14:I176),'Work Orders'!$I$5:$I$104,0)),""),IF(I176="Schedule Allocation",IFERROR(INDEX('Resource Schedule'!$R$5:$R$104,MATCH(ROWS($I$14:I176)-COUNTIF('Work Orders'!$H$5:$H$104,"?*"),'Resource Schedule'!$S$5:$S$104,0)),""),""))</f>
        <v/>
      </c>
      <c r="L176" s="10">
        <f>IF(I176="Work Order",IFERROR(INDEX('Work Orders'!$B$5:$B$104,MATCH(ROWS($I$14:I176),'Work Orders'!$I$5:$I$104,0)),""),IF(I176="Schedule Allocation",IFERROR(INDEX('Resource Schedule'!$H$5:$H$104,MATCH(ROWS($I$14:I176)-COUNTIF('Work Orders'!$H$5:$H$104,"?*"),'Resource Schedule'!$S$5:$S$104,0)),""),""))</f>
        <v/>
      </c>
      <c r="M176" s="12">
        <f>IF(I176="Work Order",IFERROR(INDEX('Work Orders'!$E$5:$E$104,MATCH(ROWS($I$14:I176),'Work Orders'!$I$5:$I$104,0)),""),IF(I176="Schedule Allocation",IFERROR(INDEX('Resource Schedule'!$K$5:$K$104,MATCH(ROWS($I$14:I176)-COUNTIF('Work Orders'!$H$5:$H$104,"?*"),'Resource Schedule'!$S$5:$S$104,0)),""),""))</f>
        <v/>
      </c>
    </row>
    <row r="177">
      <c r="I177" s="11">
        <f>IF(ROWS($I$14:I177)&lt;=COUNTIF('Work Orders'!$H$5:$H$104,"?*"),"Work Order",IF(ROWS($I$14:I177)&lt;=COUNTIF('Work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7" s="11">
        <f>IF(I177="Work Order",IFERROR(INDEX('Work Orders'!$A$5:$A$104,MATCH(ROWS($I$14:I177),'Work Orders'!$I$5:$I$104,0)),""),IF(I177="Schedule Allocation",IFERROR(INDEX('Resource Schedule'!$J$5:$J$104,MATCH(ROWS($I$14:I177)-COUNTIF('Work Orders'!$H$5:$H$104,"?*"),'Resource Schedule'!$S$5:$S$104,0)),""),""))</f>
        <v/>
      </c>
      <c r="K177" s="11">
        <f>IF(I177="Work Order",IFERROR(INDEX('Work Orders'!$H$5:$H$104,MATCH(ROWS($I$14:I177),'Work Orders'!$I$5:$I$104,0)),""),IF(I177="Schedule Allocation",IFERROR(INDEX('Resource Schedule'!$R$5:$R$104,MATCH(ROWS($I$14:I177)-COUNTIF('Work Orders'!$H$5:$H$104,"?*"),'Resource Schedule'!$S$5:$S$104,0)),""),""))</f>
        <v/>
      </c>
      <c r="L177" s="10">
        <f>IF(I177="Work Order",IFERROR(INDEX('Work Orders'!$B$5:$B$104,MATCH(ROWS($I$14:I177),'Work Orders'!$I$5:$I$104,0)),""),IF(I177="Schedule Allocation",IFERROR(INDEX('Resource Schedule'!$H$5:$H$104,MATCH(ROWS($I$14:I177)-COUNTIF('Work Orders'!$H$5:$H$104,"?*"),'Resource Schedule'!$S$5:$S$104,0)),""),""))</f>
        <v/>
      </c>
      <c r="M177" s="12">
        <f>IF(I177="Work Order",IFERROR(INDEX('Work Orders'!$E$5:$E$104,MATCH(ROWS($I$14:I177),'Work Orders'!$I$5:$I$104,0)),""),IF(I177="Schedule Allocation",IFERROR(INDEX('Resource Schedule'!$K$5:$K$104,MATCH(ROWS($I$14:I177)-COUNTIF('Work Orders'!$H$5:$H$104,"?*"),'Resource Schedule'!$S$5:$S$104,0)),""),""))</f>
        <v/>
      </c>
    </row>
    <row r="178">
      <c r="I178" s="11">
        <f>IF(ROWS($I$14:I178)&lt;=COUNTIF('Work Orders'!$H$5:$H$104,"?*"),"Work Order",IF(ROWS($I$14:I178)&lt;=COUNTIF('Work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8" s="11">
        <f>IF(I178="Work Order",IFERROR(INDEX('Work Orders'!$A$5:$A$104,MATCH(ROWS($I$14:I178),'Work Orders'!$I$5:$I$104,0)),""),IF(I178="Schedule Allocation",IFERROR(INDEX('Resource Schedule'!$J$5:$J$104,MATCH(ROWS($I$14:I178)-COUNTIF('Work Orders'!$H$5:$H$104,"?*"),'Resource Schedule'!$S$5:$S$104,0)),""),""))</f>
        <v/>
      </c>
      <c r="K178" s="11">
        <f>IF(I178="Work Order",IFERROR(INDEX('Work Orders'!$H$5:$H$104,MATCH(ROWS($I$14:I178),'Work Orders'!$I$5:$I$104,0)),""),IF(I178="Schedule Allocation",IFERROR(INDEX('Resource Schedule'!$R$5:$R$104,MATCH(ROWS($I$14:I178)-COUNTIF('Work Orders'!$H$5:$H$104,"?*"),'Resource Schedule'!$S$5:$S$104,0)),""),""))</f>
        <v/>
      </c>
      <c r="L178" s="10">
        <f>IF(I178="Work Order",IFERROR(INDEX('Work Orders'!$B$5:$B$104,MATCH(ROWS($I$14:I178),'Work Orders'!$I$5:$I$104,0)),""),IF(I178="Schedule Allocation",IFERROR(INDEX('Resource Schedule'!$H$5:$H$104,MATCH(ROWS($I$14:I178)-COUNTIF('Work Orders'!$H$5:$H$104,"?*"),'Resource Schedule'!$S$5:$S$104,0)),""),""))</f>
        <v/>
      </c>
      <c r="M178" s="12">
        <f>IF(I178="Work Order",IFERROR(INDEX('Work Orders'!$E$5:$E$104,MATCH(ROWS($I$14:I178),'Work Orders'!$I$5:$I$104,0)),""),IF(I178="Schedule Allocation",IFERROR(INDEX('Resource Schedule'!$K$5:$K$104,MATCH(ROWS($I$14:I178)-COUNTIF('Work Orders'!$H$5:$H$104,"?*"),'Resource Schedule'!$S$5:$S$104,0)),""),""))</f>
        <v/>
      </c>
    </row>
    <row r="179">
      <c r="I179" s="11">
        <f>IF(ROWS($I$14:I179)&lt;=COUNTIF('Work Orders'!$H$5:$H$104,"?*"),"Work Order",IF(ROWS($I$14:I179)&lt;=COUNTIF('Work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79" s="11">
        <f>IF(I179="Work Order",IFERROR(INDEX('Work Orders'!$A$5:$A$104,MATCH(ROWS($I$14:I179),'Work Orders'!$I$5:$I$104,0)),""),IF(I179="Schedule Allocation",IFERROR(INDEX('Resource Schedule'!$J$5:$J$104,MATCH(ROWS($I$14:I179)-COUNTIF('Work Orders'!$H$5:$H$104,"?*"),'Resource Schedule'!$S$5:$S$104,0)),""),""))</f>
        <v/>
      </c>
      <c r="K179" s="11">
        <f>IF(I179="Work Order",IFERROR(INDEX('Work Orders'!$H$5:$H$104,MATCH(ROWS($I$14:I179),'Work Orders'!$I$5:$I$104,0)),""),IF(I179="Schedule Allocation",IFERROR(INDEX('Resource Schedule'!$R$5:$R$104,MATCH(ROWS($I$14:I179)-COUNTIF('Work Orders'!$H$5:$H$104,"?*"),'Resource Schedule'!$S$5:$S$104,0)),""),""))</f>
        <v/>
      </c>
      <c r="L179" s="10">
        <f>IF(I179="Work Order",IFERROR(INDEX('Work Orders'!$B$5:$B$104,MATCH(ROWS($I$14:I179),'Work Orders'!$I$5:$I$104,0)),""),IF(I179="Schedule Allocation",IFERROR(INDEX('Resource Schedule'!$H$5:$H$104,MATCH(ROWS($I$14:I179)-COUNTIF('Work Orders'!$H$5:$H$104,"?*"),'Resource Schedule'!$S$5:$S$104,0)),""),""))</f>
        <v/>
      </c>
      <c r="M179" s="12">
        <f>IF(I179="Work Order",IFERROR(INDEX('Work Orders'!$E$5:$E$104,MATCH(ROWS($I$14:I179),'Work Orders'!$I$5:$I$104,0)),""),IF(I179="Schedule Allocation",IFERROR(INDEX('Resource Schedule'!$K$5:$K$104,MATCH(ROWS($I$14:I179)-COUNTIF('Work Orders'!$H$5:$H$104,"?*"),'Resource Schedule'!$S$5:$S$104,0)),""),""))</f>
        <v/>
      </c>
    </row>
    <row r="180">
      <c r="I180" s="11">
        <f>IF(ROWS($I$14:I180)&lt;=COUNTIF('Work Orders'!$H$5:$H$104,"?*"),"Work Order",IF(ROWS($I$14:I180)&lt;=COUNTIF('Work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0" s="11">
        <f>IF(I180="Work Order",IFERROR(INDEX('Work Orders'!$A$5:$A$104,MATCH(ROWS($I$14:I180),'Work Orders'!$I$5:$I$104,0)),""),IF(I180="Schedule Allocation",IFERROR(INDEX('Resource Schedule'!$J$5:$J$104,MATCH(ROWS($I$14:I180)-COUNTIF('Work Orders'!$H$5:$H$104,"?*"),'Resource Schedule'!$S$5:$S$104,0)),""),""))</f>
        <v/>
      </c>
      <c r="K180" s="11">
        <f>IF(I180="Work Order",IFERROR(INDEX('Work Orders'!$H$5:$H$104,MATCH(ROWS($I$14:I180),'Work Orders'!$I$5:$I$104,0)),""),IF(I180="Schedule Allocation",IFERROR(INDEX('Resource Schedule'!$R$5:$R$104,MATCH(ROWS($I$14:I180)-COUNTIF('Work Orders'!$H$5:$H$104,"?*"),'Resource Schedule'!$S$5:$S$104,0)),""),""))</f>
        <v/>
      </c>
      <c r="L180" s="10">
        <f>IF(I180="Work Order",IFERROR(INDEX('Work Orders'!$B$5:$B$104,MATCH(ROWS($I$14:I180),'Work Orders'!$I$5:$I$104,0)),""),IF(I180="Schedule Allocation",IFERROR(INDEX('Resource Schedule'!$H$5:$H$104,MATCH(ROWS($I$14:I180)-COUNTIF('Work Orders'!$H$5:$H$104,"?*"),'Resource Schedule'!$S$5:$S$104,0)),""),""))</f>
        <v/>
      </c>
      <c r="M180" s="12">
        <f>IF(I180="Work Order",IFERROR(INDEX('Work Orders'!$E$5:$E$104,MATCH(ROWS($I$14:I180),'Work Orders'!$I$5:$I$104,0)),""),IF(I180="Schedule Allocation",IFERROR(INDEX('Resource Schedule'!$K$5:$K$104,MATCH(ROWS($I$14:I180)-COUNTIF('Work Orders'!$H$5:$H$104,"?*"),'Resource Schedule'!$S$5:$S$104,0)),""),""))</f>
        <v/>
      </c>
    </row>
    <row r="181">
      <c r="I181" s="11">
        <f>IF(ROWS($I$14:I181)&lt;=COUNTIF('Work Orders'!$H$5:$H$104,"?*"),"Work Order",IF(ROWS($I$14:I181)&lt;=COUNTIF('Work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1" s="11">
        <f>IF(I181="Work Order",IFERROR(INDEX('Work Orders'!$A$5:$A$104,MATCH(ROWS($I$14:I181),'Work Orders'!$I$5:$I$104,0)),""),IF(I181="Schedule Allocation",IFERROR(INDEX('Resource Schedule'!$J$5:$J$104,MATCH(ROWS($I$14:I181)-COUNTIF('Work Orders'!$H$5:$H$104,"?*"),'Resource Schedule'!$S$5:$S$104,0)),""),""))</f>
        <v/>
      </c>
      <c r="K181" s="11">
        <f>IF(I181="Work Order",IFERROR(INDEX('Work Orders'!$H$5:$H$104,MATCH(ROWS($I$14:I181),'Work Orders'!$I$5:$I$104,0)),""),IF(I181="Schedule Allocation",IFERROR(INDEX('Resource Schedule'!$R$5:$R$104,MATCH(ROWS($I$14:I181)-COUNTIF('Work Orders'!$H$5:$H$104,"?*"),'Resource Schedule'!$S$5:$S$104,0)),""),""))</f>
        <v/>
      </c>
      <c r="L181" s="10">
        <f>IF(I181="Work Order",IFERROR(INDEX('Work Orders'!$B$5:$B$104,MATCH(ROWS($I$14:I181),'Work Orders'!$I$5:$I$104,0)),""),IF(I181="Schedule Allocation",IFERROR(INDEX('Resource Schedule'!$H$5:$H$104,MATCH(ROWS($I$14:I181)-COUNTIF('Work Orders'!$H$5:$H$104,"?*"),'Resource Schedule'!$S$5:$S$104,0)),""),""))</f>
        <v/>
      </c>
      <c r="M181" s="12">
        <f>IF(I181="Work Order",IFERROR(INDEX('Work Orders'!$E$5:$E$104,MATCH(ROWS($I$14:I181),'Work Orders'!$I$5:$I$104,0)),""),IF(I181="Schedule Allocation",IFERROR(INDEX('Resource Schedule'!$K$5:$K$104,MATCH(ROWS($I$14:I181)-COUNTIF('Work Orders'!$H$5:$H$104,"?*"),'Resource Schedule'!$S$5:$S$104,0)),""),""))</f>
        <v/>
      </c>
    </row>
    <row r="182">
      <c r="I182" s="11">
        <f>IF(ROWS($I$14:I182)&lt;=COUNTIF('Work Orders'!$H$5:$H$104,"?*"),"Work Order",IF(ROWS($I$14:I182)&lt;=COUNTIF('Work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2" s="11">
        <f>IF(I182="Work Order",IFERROR(INDEX('Work Orders'!$A$5:$A$104,MATCH(ROWS($I$14:I182),'Work Orders'!$I$5:$I$104,0)),""),IF(I182="Schedule Allocation",IFERROR(INDEX('Resource Schedule'!$J$5:$J$104,MATCH(ROWS($I$14:I182)-COUNTIF('Work Orders'!$H$5:$H$104,"?*"),'Resource Schedule'!$S$5:$S$104,0)),""),""))</f>
        <v/>
      </c>
      <c r="K182" s="11">
        <f>IF(I182="Work Order",IFERROR(INDEX('Work Orders'!$H$5:$H$104,MATCH(ROWS($I$14:I182),'Work Orders'!$I$5:$I$104,0)),""),IF(I182="Schedule Allocation",IFERROR(INDEX('Resource Schedule'!$R$5:$R$104,MATCH(ROWS($I$14:I182)-COUNTIF('Work Orders'!$H$5:$H$104,"?*"),'Resource Schedule'!$S$5:$S$104,0)),""),""))</f>
        <v/>
      </c>
      <c r="L182" s="10">
        <f>IF(I182="Work Order",IFERROR(INDEX('Work Orders'!$B$5:$B$104,MATCH(ROWS($I$14:I182),'Work Orders'!$I$5:$I$104,0)),""),IF(I182="Schedule Allocation",IFERROR(INDEX('Resource Schedule'!$H$5:$H$104,MATCH(ROWS($I$14:I182)-COUNTIF('Work Orders'!$H$5:$H$104,"?*"),'Resource Schedule'!$S$5:$S$104,0)),""),""))</f>
        <v/>
      </c>
      <c r="M182" s="12">
        <f>IF(I182="Work Order",IFERROR(INDEX('Work Orders'!$E$5:$E$104,MATCH(ROWS($I$14:I182),'Work Orders'!$I$5:$I$104,0)),""),IF(I182="Schedule Allocation",IFERROR(INDEX('Resource Schedule'!$K$5:$K$104,MATCH(ROWS($I$14:I182)-COUNTIF('Work Orders'!$H$5:$H$104,"?*"),'Resource Schedule'!$S$5:$S$104,0)),""),""))</f>
        <v/>
      </c>
    </row>
    <row r="183">
      <c r="I183" s="11">
        <f>IF(ROWS($I$14:I183)&lt;=COUNTIF('Work Orders'!$H$5:$H$104,"?*"),"Work Order",IF(ROWS($I$14:I183)&lt;=COUNTIF('Work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3" s="11">
        <f>IF(I183="Work Order",IFERROR(INDEX('Work Orders'!$A$5:$A$104,MATCH(ROWS($I$14:I183),'Work Orders'!$I$5:$I$104,0)),""),IF(I183="Schedule Allocation",IFERROR(INDEX('Resource Schedule'!$J$5:$J$104,MATCH(ROWS($I$14:I183)-COUNTIF('Work Orders'!$H$5:$H$104,"?*"),'Resource Schedule'!$S$5:$S$104,0)),""),""))</f>
        <v/>
      </c>
      <c r="K183" s="11">
        <f>IF(I183="Work Order",IFERROR(INDEX('Work Orders'!$H$5:$H$104,MATCH(ROWS($I$14:I183),'Work Orders'!$I$5:$I$104,0)),""),IF(I183="Schedule Allocation",IFERROR(INDEX('Resource Schedule'!$R$5:$R$104,MATCH(ROWS($I$14:I183)-COUNTIF('Work Orders'!$H$5:$H$104,"?*"),'Resource Schedule'!$S$5:$S$104,0)),""),""))</f>
        <v/>
      </c>
      <c r="L183" s="10">
        <f>IF(I183="Work Order",IFERROR(INDEX('Work Orders'!$B$5:$B$104,MATCH(ROWS($I$14:I183),'Work Orders'!$I$5:$I$104,0)),""),IF(I183="Schedule Allocation",IFERROR(INDEX('Resource Schedule'!$H$5:$H$104,MATCH(ROWS($I$14:I183)-COUNTIF('Work Orders'!$H$5:$H$104,"?*"),'Resource Schedule'!$S$5:$S$104,0)),""),""))</f>
        <v/>
      </c>
      <c r="M183" s="12">
        <f>IF(I183="Work Order",IFERROR(INDEX('Work Orders'!$E$5:$E$104,MATCH(ROWS($I$14:I183),'Work Orders'!$I$5:$I$104,0)),""),IF(I183="Schedule Allocation",IFERROR(INDEX('Resource Schedule'!$K$5:$K$104,MATCH(ROWS($I$14:I183)-COUNTIF('Work Orders'!$H$5:$H$104,"?*"),'Resource Schedule'!$S$5:$S$104,0)),""),""))</f>
        <v/>
      </c>
    </row>
    <row r="184">
      <c r="I184" s="11">
        <f>IF(ROWS($I$14:I184)&lt;=COUNTIF('Work Orders'!$H$5:$H$104,"?*"),"Work Order",IF(ROWS($I$14:I184)&lt;=COUNTIF('Work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4" s="11">
        <f>IF(I184="Work Order",IFERROR(INDEX('Work Orders'!$A$5:$A$104,MATCH(ROWS($I$14:I184),'Work Orders'!$I$5:$I$104,0)),""),IF(I184="Schedule Allocation",IFERROR(INDEX('Resource Schedule'!$J$5:$J$104,MATCH(ROWS($I$14:I184)-COUNTIF('Work Orders'!$H$5:$H$104,"?*"),'Resource Schedule'!$S$5:$S$104,0)),""),""))</f>
        <v/>
      </c>
      <c r="K184" s="11">
        <f>IF(I184="Work Order",IFERROR(INDEX('Work Orders'!$H$5:$H$104,MATCH(ROWS($I$14:I184),'Work Orders'!$I$5:$I$104,0)),""),IF(I184="Schedule Allocation",IFERROR(INDEX('Resource Schedule'!$R$5:$R$104,MATCH(ROWS($I$14:I184)-COUNTIF('Work Orders'!$H$5:$H$104,"?*"),'Resource Schedule'!$S$5:$S$104,0)),""),""))</f>
        <v/>
      </c>
      <c r="L184" s="10">
        <f>IF(I184="Work Order",IFERROR(INDEX('Work Orders'!$B$5:$B$104,MATCH(ROWS($I$14:I184),'Work Orders'!$I$5:$I$104,0)),""),IF(I184="Schedule Allocation",IFERROR(INDEX('Resource Schedule'!$H$5:$H$104,MATCH(ROWS($I$14:I184)-COUNTIF('Work Orders'!$H$5:$H$104,"?*"),'Resource Schedule'!$S$5:$S$104,0)),""),""))</f>
        <v/>
      </c>
      <c r="M184" s="12">
        <f>IF(I184="Work Order",IFERROR(INDEX('Work Orders'!$E$5:$E$104,MATCH(ROWS($I$14:I184),'Work Orders'!$I$5:$I$104,0)),""),IF(I184="Schedule Allocation",IFERROR(INDEX('Resource Schedule'!$K$5:$K$104,MATCH(ROWS($I$14:I184)-COUNTIF('Work Orders'!$H$5:$H$104,"?*"),'Resource Schedule'!$S$5:$S$104,0)),""),""))</f>
        <v/>
      </c>
    </row>
    <row r="185">
      <c r="I185" s="11">
        <f>IF(ROWS($I$14:I185)&lt;=COUNTIF('Work Orders'!$H$5:$H$104,"?*"),"Work Order",IF(ROWS($I$14:I185)&lt;=COUNTIF('Work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5" s="11">
        <f>IF(I185="Work Order",IFERROR(INDEX('Work Orders'!$A$5:$A$104,MATCH(ROWS($I$14:I185),'Work Orders'!$I$5:$I$104,0)),""),IF(I185="Schedule Allocation",IFERROR(INDEX('Resource Schedule'!$J$5:$J$104,MATCH(ROWS($I$14:I185)-COUNTIF('Work Orders'!$H$5:$H$104,"?*"),'Resource Schedule'!$S$5:$S$104,0)),""),""))</f>
        <v/>
      </c>
      <c r="K185" s="11">
        <f>IF(I185="Work Order",IFERROR(INDEX('Work Orders'!$H$5:$H$104,MATCH(ROWS($I$14:I185),'Work Orders'!$I$5:$I$104,0)),""),IF(I185="Schedule Allocation",IFERROR(INDEX('Resource Schedule'!$R$5:$R$104,MATCH(ROWS($I$14:I185)-COUNTIF('Work Orders'!$H$5:$H$104,"?*"),'Resource Schedule'!$S$5:$S$104,0)),""),""))</f>
        <v/>
      </c>
      <c r="L185" s="10">
        <f>IF(I185="Work Order",IFERROR(INDEX('Work Orders'!$B$5:$B$104,MATCH(ROWS($I$14:I185),'Work Orders'!$I$5:$I$104,0)),""),IF(I185="Schedule Allocation",IFERROR(INDEX('Resource Schedule'!$H$5:$H$104,MATCH(ROWS($I$14:I185)-COUNTIF('Work Orders'!$H$5:$H$104,"?*"),'Resource Schedule'!$S$5:$S$104,0)),""),""))</f>
        <v/>
      </c>
      <c r="M185" s="12">
        <f>IF(I185="Work Order",IFERROR(INDEX('Work Orders'!$E$5:$E$104,MATCH(ROWS($I$14:I185),'Work Orders'!$I$5:$I$104,0)),""),IF(I185="Schedule Allocation",IFERROR(INDEX('Resource Schedule'!$K$5:$K$104,MATCH(ROWS($I$14:I185)-COUNTIF('Work Orders'!$H$5:$H$104,"?*"),'Resource Schedule'!$S$5:$S$104,0)),""),""))</f>
        <v/>
      </c>
    </row>
    <row r="186">
      <c r="I186" s="11">
        <f>IF(ROWS($I$14:I186)&lt;=COUNTIF('Work Orders'!$H$5:$H$104,"?*"),"Work Order",IF(ROWS($I$14:I186)&lt;=COUNTIF('Work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6" s="11">
        <f>IF(I186="Work Order",IFERROR(INDEX('Work Orders'!$A$5:$A$104,MATCH(ROWS($I$14:I186),'Work Orders'!$I$5:$I$104,0)),""),IF(I186="Schedule Allocation",IFERROR(INDEX('Resource Schedule'!$J$5:$J$104,MATCH(ROWS($I$14:I186)-COUNTIF('Work Orders'!$H$5:$H$104,"?*"),'Resource Schedule'!$S$5:$S$104,0)),""),""))</f>
        <v/>
      </c>
      <c r="K186" s="11">
        <f>IF(I186="Work Order",IFERROR(INDEX('Work Orders'!$H$5:$H$104,MATCH(ROWS($I$14:I186),'Work Orders'!$I$5:$I$104,0)),""),IF(I186="Schedule Allocation",IFERROR(INDEX('Resource Schedule'!$R$5:$R$104,MATCH(ROWS($I$14:I186)-COUNTIF('Work Orders'!$H$5:$H$104,"?*"),'Resource Schedule'!$S$5:$S$104,0)),""),""))</f>
        <v/>
      </c>
      <c r="L186" s="10">
        <f>IF(I186="Work Order",IFERROR(INDEX('Work Orders'!$B$5:$B$104,MATCH(ROWS($I$14:I186),'Work Orders'!$I$5:$I$104,0)),""),IF(I186="Schedule Allocation",IFERROR(INDEX('Resource Schedule'!$H$5:$H$104,MATCH(ROWS($I$14:I186)-COUNTIF('Work Orders'!$H$5:$H$104,"?*"),'Resource Schedule'!$S$5:$S$104,0)),""),""))</f>
        <v/>
      </c>
      <c r="M186" s="12">
        <f>IF(I186="Work Order",IFERROR(INDEX('Work Orders'!$E$5:$E$104,MATCH(ROWS($I$14:I186),'Work Orders'!$I$5:$I$104,0)),""),IF(I186="Schedule Allocation",IFERROR(INDEX('Resource Schedule'!$K$5:$K$104,MATCH(ROWS($I$14:I186)-COUNTIF('Work Orders'!$H$5:$H$104,"?*"),'Resource Schedule'!$S$5:$S$104,0)),""),""))</f>
        <v/>
      </c>
    </row>
    <row r="187">
      <c r="I187" s="11">
        <f>IF(ROWS($I$14:I187)&lt;=COUNTIF('Work Orders'!$H$5:$H$104,"?*"),"Work Order",IF(ROWS($I$14:I187)&lt;=COUNTIF('Work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7" s="11">
        <f>IF(I187="Work Order",IFERROR(INDEX('Work Orders'!$A$5:$A$104,MATCH(ROWS($I$14:I187),'Work Orders'!$I$5:$I$104,0)),""),IF(I187="Schedule Allocation",IFERROR(INDEX('Resource Schedule'!$J$5:$J$104,MATCH(ROWS($I$14:I187)-COUNTIF('Work Orders'!$H$5:$H$104,"?*"),'Resource Schedule'!$S$5:$S$104,0)),""),""))</f>
        <v/>
      </c>
      <c r="K187" s="11">
        <f>IF(I187="Work Order",IFERROR(INDEX('Work Orders'!$H$5:$H$104,MATCH(ROWS($I$14:I187),'Work Orders'!$I$5:$I$104,0)),""),IF(I187="Schedule Allocation",IFERROR(INDEX('Resource Schedule'!$R$5:$R$104,MATCH(ROWS($I$14:I187)-COUNTIF('Work Orders'!$H$5:$H$104,"?*"),'Resource Schedule'!$S$5:$S$104,0)),""),""))</f>
        <v/>
      </c>
      <c r="L187" s="10">
        <f>IF(I187="Work Order",IFERROR(INDEX('Work Orders'!$B$5:$B$104,MATCH(ROWS($I$14:I187),'Work Orders'!$I$5:$I$104,0)),""),IF(I187="Schedule Allocation",IFERROR(INDEX('Resource Schedule'!$H$5:$H$104,MATCH(ROWS($I$14:I187)-COUNTIF('Work Orders'!$H$5:$H$104,"?*"),'Resource Schedule'!$S$5:$S$104,0)),""),""))</f>
        <v/>
      </c>
      <c r="M187" s="12">
        <f>IF(I187="Work Order",IFERROR(INDEX('Work Orders'!$E$5:$E$104,MATCH(ROWS($I$14:I187),'Work Orders'!$I$5:$I$104,0)),""),IF(I187="Schedule Allocation",IFERROR(INDEX('Resource Schedule'!$K$5:$K$104,MATCH(ROWS($I$14:I187)-COUNTIF('Work Orders'!$H$5:$H$104,"?*"),'Resource Schedule'!$S$5:$S$104,0)),""),""))</f>
        <v/>
      </c>
    </row>
    <row r="188">
      <c r="I188" s="11">
        <f>IF(ROWS($I$14:I188)&lt;=COUNTIF('Work Orders'!$H$5:$H$104,"?*"),"Work Order",IF(ROWS($I$14:I188)&lt;=COUNTIF('Work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8" s="11">
        <f>IF(I188="Work Order",IFERROR(INDEX('Work Orders'!$A$5:$A$104,MATCH(ROWS($I$14:I188),'Work Orders'!$I$5:$I$104,0)),""),IF(I188="Schedule Allocation",IFERROR(INDEX('Resource Schedule'!$J$5:$J$104,MATCH(ROWS($I$14:I188)-COUNTIF('Work Orders'!$H$5:$H$104,"?*"),'Resource Schedule'!$S$5:$S$104,0)),""),""))</f>
        <v/>
      </c>
      <c r="K188" s="11">
        <f>IF(I188="Work Order",IFERROR(INDEX('Work Orders'!$H$5:$H$104,MATCH(ROWS($I$14:I188),'Work Orders'!$I$5:$I$104,0)),""),IF(I188="Schedule Allocation",IFERROR(INDEX('Resource Schedule'!$R$5:$R$104,MATCH(ROWS($I$14:I188)-COUNTIF('Work Orders'!$H$5:$H$104,"?*"),'Resource Schedule'!$S$5:$S$104,0)),""),""))</f>
        <v/>
      </c>
      <c r="L188" s="10">
        <f>IF(I188="Work Order",IFERROR(INDEX('Work Orders'!$B$5:$B$104,MATCH(ROWS($I$14:I188),'Work Orders'!$I$5:$I$104,0)),""),IF(I188="Schedule Allocation",IFERROR(INDEX('Resource Schedule'!$H$5:$H$104,MATCH(ROWS($I$14:I188)-COUNTIF('Work Orders'!$H$5:$H$104,"?*"),'Resource Schedule'!$S$5:$S$104,0)),""),""))</f>
        <v/>
      </c>
      <c r="M188" s="12">
        <f>IF(I188="Work Order",IFERROR(INDEX('Work Orders'!$E$5:$E$104,MATCH(ROWS($I$14:I188),'Work Orders'!$I$5:$I$104,0)),""),IF(I188="Schedule Allocation",IFERROR(INDEX('Resource Schedule'!$K$5:$K$104,MATCH(ROWS($I$14:I188)-COUNTIF('Work Orders'!$H$5:$H$104,"?*"),'Resource Schedule'!$S$5:$S$104,0)),""),""))</f>
        <v/>
      </c>
    </row>
    <row r="189">
      <c r="I189" s="11">
        <f>IF(ROWS($I$14:I189)&lt;=COUNTIF('Work Orders'!$H$5:$H$104,"?*"),"Work Order",IF(ROWS($I$14:I189)&lt;=COUNTIF('Work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89" s="11">
        <f>IF(I189="Work Order",IFERROR(INDEX('Work Orders'!$A$5:$A$104,MATCH(ROWS($I$14:I189),'Work Orders'!$I$5:$I$104,0)),""),IF(I189="Schedule Allocation",IFERROR(INDEX('Resource Schedule'!$J$5:$J$104,MATCH(ROWS($I$14:I189)-COUNTIF('Work Orders'!$H$5:$H$104,"?*"),'Resource Schedule'!$S$5:$S$104,0)),""),""))</f>
        <v/>
      </c>
      <c r="K189" s="11">
        <f>IF(I189="Work Order",IFERROR(INDEX('Work Orders'!$H$5:$H$104,MATCH(ROWS($I$14:I189),'Work Orders'!$I$5:$I$104,0)),""),IF(I189="Schedule Allocation",IFERROR(INDEX('Resource Schedule'!$R$5:$R$104,MATCH(ROWS($I$14:I189)-COUNTIF('Work Orders'!$H$5:$H$104,"?*"),'Resource Schedule'!$S$5:$S$104,0)),""),""))</f>
        <v/>
      </c>
      <c r="L189" s="10">
        <f>IF(I189="Work Order",IFERROR(INDEX('Work Orders'!$B$5:$B$104,MATCH(ROWS($I$14:I189),'Work Orders'!$I$5:$I$104,0)),""),IF(I189="Schedule Allocation",IFERROR(INDEX('Resource Schedule'!$H$5:$H$104,MATCH(ROWS($I$14:I189)-COUNTIF('Work Orders'!$H$5:$H$104,"?*"),'Resource Schedule'!$S$5:$S$104,0)),""),""))</f>
        <v/>
      </c>
      <c r="M189" s="12">
        <f>IF(I189="Work Order",IFERROR(INDEX('Work Orders'!$E$5:$E$104,MATCH(ROWS($I$14:I189),'Work Orders'!$I$5:$I$104,0)),""),IF(I189="Schedule Allocation",IFERROR(INDEX('Resource Schedule'!$K$5:$K$104,MATCH(ROWS($I$14:I189)-COUNTIF('Work Orders'!$H$5:$H$104,"?*"),'Resource Schedule'!$S$5:$S$104,0)),""),""))</f>
        <v/>
      </c>
    </row>
    <row r="190">
      <c r="I190" s="11">
        <f>IF(ROWS($I$14:I190)&lt;=COUNTIF('Work Orders'!$H$5:$H$104,"?*"),"Work Order",IF(ROWS($I$14:I190)&lt;=COUNTIF('Work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0" s="11">
        <f>IF(I190="Work Order",IFERROR(INDEX('Work Orders'!$A$5:$A$104,MATCH(ROWS($I$14:I190),'Work Orders'!$I$5:$I$104,0)),""),IF(I190="Schedule Allocation",IFERROR(INDEX('Resource Schedule'!$J$5:$J$104,MATCH(ROWS($I$14:I190)-COUNTIF('Work Orders'!$H$5:$H$104,"?*"),'Resource Schedule'!$S$5:$S$104,0)),""),""))</f>
        <v/>
      </c>
      <c r="K190" s="11">
        <f>IF(I190="Work Order",IFERROR(INDEX('Work Orders'!$H$5:$H$104,MATCH(ROWS($I$14:I190),'Work Orders'!$I$5:$I$104,0)),""),IF(I190="Schedule Allocation",IFERROR(INDEX('Resource Schedule'!$R$5:$R$104,MATCH(ROWS($I$14:I190)-COUNTIF('Work Orders'!$H$5:$H$104,"?*"),'Resource Schedule'!$S$5:$S$104,0)),""),""))</f>
        <v/>
      </c>
      <c r="L190" s="10">
        <f>IF(I190="Work Order",IFERROR(INDEX('Work Orders'!$B$5:$B$104,MATCH(ROWS($I$14:I190),'Work Orders'!$I$5:$I$104,0)),""),IF(I190="Schedule Allocation",IFERROR(INDEX('Resource Schedule'!$H$5:$H$104,MATCH(ROWS($I$14:I190)-COUNTIF('Work Orders'!$H$5:$H$104,"?*"),'Resource Schedule'!$S$5:$S$104,0)),""),""))</f>
        <v/>
      </c>
      <c r="M190" s="12">
        <f>IF(I190="Work Order",IFERROR(INDEX('Work Orders'!$E$5:$E$104,MATCH(ROWS($I$14:I190),'Work Orders'!$I$5:$I$104,0)),""),IF(I190="Schedule Allocation",IFERROR(INDEX('Resource Schedule'!$K$5:$K$104,MATCH(ROWS($I$14:I190)-COUNTIF('Work Orders'!$H$5:$H$104,"?*"),'Resource Schedule'!$S$5:$S$104,0)),""),""))</f>
        <v/>
      </c>
    </row>
    <row r="191">
      <c r="I191" s="11">
        <f>IF(ROWS($I$14:I191)&lt;=COUNTIF('Work Orders'!$H$5:$H$104,"?*"),"Work Order",IF(ROWS($I$14:I191)&lt;=COUNTIF('Work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1" s="11">
        <f>IF(I191="Work Order",IFERROR(INDEX('Work Orders'!$A$5:$A$104,MATCH(ROWS($I$14:I191),'Work Orders'!$I$5:$I$104,0)),""),IF(I191="Schedule Allocation",IFERROR(INDEX('Resource Schedule'!$J$5:$J$104,MATCH(ROWS($I$14:I191)-COUNTIF('Work Orders'!$H$5:$H$104,"?*"),'Resource Schedule'!$S$5:$S$104,0)),""),""))</f>
        <v/>
      </c>
      <c r="K191" s="11">
        <f>IF(I191="Work Order",IFERROR(INDEX('Work Orders'!$H$5:$H$104,MATCH(ROWS($I$14:I191),'Work Orders'!$I$5:$I$104,0)),""),IF(I191="Schedule Allocation",IFERROR(INDEX('Resource Schedule'!$R$5:$R$104,MATCH(ROWS($I$14:I191)-COUNTIF('Work Orders'!$H$5:$H$104,"?*"),'Resource Schedule'!$S$5:$S$104,0)),""),""))</f>
        <v/>
      </c>
      <c r="L191" s="10">
        <f>IF(I191="Work Order",IFERROR(INDEX('Work Orders'!$B$5:$B$104,MATCH(ROWS($I$14:I191),'Work Orders'!$I$5:$I$104,0)),""),IF(I191="Schedule Allocation",IFERROR(INDEX('Resource Schedule'!$H$5:$H$104,MATCH(ROWS($I$14:I191)-COUNTIF('Work Orders'!$H$5:$H$104,"?*"),'Resource Schedule'!$S$5:$S$104,0)),""),""))</f>
        <v/>
      </c>
      <c r="M191" s="12">
        <f>IF(I191="Work Order",IFERROR(INDEX('Work Orders'!$E$5:$E$104,MATCH(ROWS($I$14:I191),'Work Orders'!$I$5:$I$104,0)),""),IF(I191="Schedule Allocation",IFERROR(INDEX('Resource Schedule'!$K$5:$K$104,MATCH(ROWS($I$14:I191)-COUNTIF('Work Orders'!$H$5:$H$104,"?*"),'Resource Schedule'!$S$5:$S$104,0)),""),""))</f>
        <v/>
      </c>
    </row>
    <row r="192">
      <c r="I192" s="11">
        <f>IF(ROWS($I$14:I192)&lt;=COUNTIF('Work Orders'!$H$5:$H$104,"?*"),"Work Order",IF(ROWS($I$14:I192)&lt;=COUNTIF('Work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2" s="11">
        <f>IF(I192="Work Order",IFERROR(INDEX('Work Orders'!$A$5:$A$104,MATCH(ROWS($I$14:I192),'Work Orders'!$I$5:$I$104,0)),""),IF(I192="Schedule Allocation",IFERROR(INDEX('Resource Schedule'!$J$5:$J$104,MATCH(ROWS($I$14:I192)-COUNTIF('Work Orders'!$H$5:$H$104,"?*"),'Resource Schedule'!$S$5:$S$104,0)),""),""))</f>
        <v/>
      </c>
      <c r="K192" s="11">
        <f>IF(I192="Work Order",IFERROR(INDEX('Work Orders'!$H$5:$H$104,MATCH(ROWS($I$14:I192),'Work Orders'!$I$5:$I$104,0)),""),IF(I192="Schedule Allocation",IFERROR(INDEX('Resource Schedule'!$R$5:$R$104,MATCH(ROWS($I$14:I192)-COUNTIF('Work Orders'!$H$5:$H$104,"?*"),'Resource Schedule'!$S$5:$S$104,0)),""),""))</f>
        <v/>
      </c>
      <c r="L192" s="10">
        <f>IF(I192="Work Order",IFERROR(INDEX('Work Orders'!$B$5:$B$104,MATCH(ROWS($I$14:I192),'Work Orders'!$I$5:$I$104,0)),""),IF(I192="Schedule Allocation",IFERROR(INDEX('Resource Schedule'!$H$5:$H$104,MATCH(ROWS($I$14:I192)-COUNTIF('Work Orders'!$H$5:$H$104,"?*"),'Resource Schedule'!$S$5:$S$104,0)),""),""))</f>
        <v/>
      </c>
      <c r="M192" s="12">
        <f>IF(I192="Work Order",IFERROR(INDEX('Work Orders'!$E$5:$E$104,MATCH(ROWS($I$14:I192),'Work Orders'!$I$5:$I$104,0)),""),IF(I192="Schedule Allocation",IFERROR(INDEX('Resource Schedule'!$K$5:$K$104,MATCH(ROWS($I$14:I192)-COUNTIF('Work Orders'!$H$5:$H$104,"?*"),'Resource Schedule'!$S$5:$S$104,0)),""),""))</f>
        <v/>
      </c>
    </row>
    <row r="193">
      <c r="I193" s="11">
        <f>IF(ROWS($I$14:I193)&lt;=COUNTIF('Work Orders'!$H$5:$H$104,"?*"),"Work Order",IF(ROWS($I$14:I193)&lt;=COUNTIF('Work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3" s="11">
        <f>IF(I193="Work Order",IFERROR(INDEX('Work Orders'!$A$5:$A$104,MATCH(ROWS($I$14:I193),'Work Orders'!$I$5:$I$104,0)),""),IF(I193="Schedule Allocation",IFERROR(INDEX('Resource Schedule'!$J$5:$J$104,MATCH(ROWS($I$14:I193)-COUNTIF('Work Orders'!$H$5:$H$104,"?*"),'Resource Schedule'!$S$5:$S$104,0)),""),""))</f>
        <v/>
      </c>
      <c r="K193" s="11">
        <f>IF(I193="Work Order",IFERROR(INDEX('Work Orders'!$H$5:$H$104,MATCH(ROWS($I$14:I193),'Work Orders'!$I$5:$I$104,0)),""),IF(I193="Schedule Allocation",IFERROR(INDEX('Resource Schedule'!$R$5:$R$104,MATCH(ROWS($I$14:I193)-COUNTIF('Work Orders'!$H$5:$H$104,"?*"),'Resource Schedule'!$S$5:$S$104,0)),""),""))</f>
        <v/>
      </c>
      <c r="L193" s="10">
        <f>IF(I193="Work Order",IFERROR(INDEX('Work Orders'!$B$5:$B$104,MATCH(ROWS($I$14:I193),'Work Orders'!$I$5:$I$104,0)),""),IF(I193="Schedule Allocation",IFERROR(INDEX('Resource Schedule'!$H$5:$H$104,MATCH(ROWS($I$14:I193)-COUNTIF('Work Orders'!$H$5:$H$104,"?*"),'Resource Schedule'!$S$5:$S$104,0)),""),""))</f>
        <v/>
      </c>
      <c r="M193" s="12">
        <f>IF(I193="Work Order",IFERROR(INDEX('Work Orders'!$E$5:$E$104,MATCH(ROWS($I$14:I193),'Work Orders'!$I$5:$I$104,0)),""),IF(I193="Schedule Allocation",IFERROR(INDEX('Resource Schedule'!$K$5:$K$104,MATCH(ROWS($I$14:I193)-COUNTIF('Work Orders'!$H$5:$H$104,"?*"),'Resource Schedule'!$S$5:$S$104,0)),""),""))</f>
        <v/>
      </c>
    </row>
    <row r="194">
      <c r="I194" s="11">
        <f>IF(ROWS($I$14:I194)&lt;=COUNTIF('Work Orders'!$H$5:$H$104,"?*"),"Work Order",IF(ROWS($I$14:I194)&lt;=COUNTIF('Work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4" s="11">
        <f>IF(I194="Work Order",IFERROR(INDEX('Work Orders'!$A$5:$A$104,MATCH(ROWS($I$14:I194),'Work Orders'!$I$5:$I$104,0)),""),IF(I194="Schedule Allocation",IFERROR(INDEX('Resource Schedule'!$J$5:$J$104,MATCH(ROWS($I$14:I194)-COUNTIF('Work Orders'!$H$5:$H$104,"?*"),'Resource Schedule'!$S$5:$S$104,0)),""),""))</f>
        <v/>
      </c>
      <c r="K194" s="11">
        <f>IF(I194="Work Order",IFERROR(INDEX('Work Orders'!$H$5:$H$104,MATCH(ROWS($I$14:I194),'Work Orders'!$I$5:$I$104,0)),""),IF(I194="Schedule Allocation",IFERROR(INDEX('Resource Schedule'!$R$5:$R$104,MATCH(ROWS($I$14:I194)-COUNTIF('Work Orders'!$H$5:$H$104,"?*"),'Resource Schedule'!$S$5:$S$104,0)),""),""))</f>
        <v/>
      </c>
      <c r="L194" s="10">
        <f>IF(I194="Work Order",IFERROR(INDEX('Work Orders'!$B$5:$B$104,MATCH(ROWS($I$14:I194),'Work Orders'!$I$5:$I$104,0)),""),IF(I194="Schedule Allocation",IFERROR(INDEX('Resource Schedule'!$H$5:$H$104,MATCH(ROWS($I$14:I194)-COUNTIF('Work Orders'!$H$5:$H$104,"?*"),'Resource Schedule'!$S$5:$S$104,0)),""),""))</f>
        <v/>
      </c>
      <c r="M194" s="12">
        <f>IF(I194="Work Order",IFERROR(INDEX('Work Orders'!$E$5:$E$104,MATCH(ROWS($I$14:I194),'Work Orders'!$I$5:$I$104,0)),""),IF(I194="Schedule Allocation",IFERROR(INDEX('Resource Schedule'!$K$5:$K$104,MATCH(ROWS($I$14:I194)-COUNTIF('Work Orders'!$H$5:$H$104,"?*"),'Resource Schedule'!$S$5:$S$104,0)),""),""))</f>
        <v/>
      </c>
    </row>
    <row r="195">
      <c r="I195" s="11">
        <f>IF(ROWS($I$14:I195)&lt;=COUNTIF('Work Orders'!$H$5:$H$104,"?*"),"Work Order",IF(ROWS($I$14:I195)&lt;=COUNTIF('Work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5" s="11">
        <f>IF(I195="Work Order",IFERROR(INDEX('Work Orders'!$A$5:$A$104,MATCH(ROWS($I$14:I195),'Work Orders'!$I$5:$I$104,0)),""),IF(I195="Schedule Allocation",IFERROR(INDEX('Resource Schedule'!$J$5:$J$104,MATCH(ROWS($I$14:I195)-COUNTIF('Work Orders'!$H$5:$H$104,"?*"),'Resource Schedule'!$S$5:$S$104,0)),""),""))</f>
        <v/>
      </c>
      <c r="K195" s="11">
        <f>IF(I195="Work Order",IFERROR(INDEX('Work Orders'!$H$5:$H$104,MATCH(ROWS($I$14:I195),'Work Orders'!$I$5:$I$104,0)),""),IF(I195="Schedule Allocation",IFERROR(INDEX('Resource Schedule'!$R$5:$R$104,MATCH(ROWS($I$14:I195)-COUNTIF('Work Orders'!$H$5:$H$104,"?*"),'Resource Schedule'!$S$5:$S$104,0)),""),""))</f>
        <v/>
      </c>
      <c r="L195" s="10">
        <f>IF(I195="Work Order",IFERROR(INDEX('Work Orders'!$B$5:$B$104,MATCH(ROWS($I$14:I195),'Work Orders'!$I$5:$I$104,0)),""),IF(I195="Schedule Allocation",IFERROR(INDEX('Resource Schedule'!$H$5:$H$104,MATCH(ROWS($I$14:I195)-COUNTIF('Work Orders'!$H$5:$H$104,"?*"),'Resource Schedule'!$S$5:$S$104,0)),""),""))</f>
        <v/>
      </c>
      <c r="M195" s="12">
        <f>IF(I195="Work Order",IFERROR(INDEX('Work Orders'!$E$5:$E$104,MATCH(ROWS($I$14:I195),'Work Orders'!$I$5:$I$104,0)),""),IF(I195="Schedule Allocation",IFERROR(INDEX('Resource Schedule'!$K$5:$K$104,MATCH(ROWS($I$14:I195)-COUNTIF('Work Orders'!$H$5:$H$104,"?*"),'Resource Schedule'!$S$5:$S$104,0)),""),""))</f>
        <v/>
      </c>
    </row>
    <row r="196">
      <c r="I196" s="11">
        <f>IF(ROWS($I$14:I196)&lt;=COUNTIF('Work Orders'!$H$5:$H$104,"?*"),"Work Order",IF(ROWS($I$14:I196)&lt;=COUNTIF('Work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6" s="11">
        <f>IF(I196="Work Order",IFERROR(INDEX('Work Orders'!$A$5:$A$104,MATCH(ROWS($I$14:I196),'Work Orders'!$I$5:$I$104,0)),""),IF(I196="Schedule Allocation",IFERROR(INDEX('Resource Schedule'!$J$5:$J$104,MATCH(ROWS($I$14:I196)-COUNTIF('Work Orders'!$H$5:$H$104,"?*"),'Resource Schedule'!$S$5:$S$104,0)),""),""))</f>
        <v/>
      </c>
      <c r="K196" s="11">
        <f>IF(I196="Work Order",IFERROR(INDEX('Work Orders'!$H$5:$H$104,MATCH(ROWS($I$14:I196),'Work Orders'!$I$5:$I$104,0)),""),IF(I196="Schedule Allocation",IFERROR(INDEX('Resource Schedule'!$R$5:$R$104,MATCH(ROWS($I$14:I196)-COUNTIF('Work Orders'!$H$5:$H$104,"?*"),'Resource Schedule'!$S$5:$S$104,0)),""),""))</f>
        <v/>
      </c>
      <c r="L196" s="10">
        <f>IF(I196="Work Order",IFERROR(INDEX('Work Orders'!$B$5:$B$104,MATCH(ROWS($I$14:I196),'Work Orders'!$I$5:$I$104,0)),""),IF(I196="Schedule Allocation",IFERROR(INDEX('Resource Schedule'!$H$5:$H$104,MATCH(ROWS($I$14:I196)-COUNTIF('Work Orders'!$H$5:$H$104,"?*"),'Resource Schedule'!$S$5:$S$104,0)),""),""))</f>
        <v/>
      </c>
      <c r="M196" s="12">
        <f>IF(I196="Work Order",IFERROR(INDEX('Work Orders'!$E$5:$E$104,MATCH(ROWS($I$14:I196),'Work Orders'!$I$5:$I$104,0)),""),IF(I196="Schedule Allocation",IFERROR(INDEX('Resource Schedule'!$K$5:$K$104,MATCH(ROWS($I$14:I196)-COUNTIF('Work Orders'!$H$5:$H$104,"?*"),'Resource Schedule'!$S$5:$S$104,0)),""),""))</f>
        <v/>
      </c>
    </row>
    <row r="197">
      <c r="I197" s="11">
        <f>IF(ROWS($I$14:I197)&lt;=COUNTIF('Work Orders'!$H$5:$H$104,"?*"),"Work Order",IF(ROWS($I$14:I197)&lt;=COUNTIF('Work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7" s="11">
        <f>IF(I197="Work Order",IFERROR(INDEX('Work Orders'!$A$5:$A$104,MATCH(ROWS($I$14:I197),'Work Orders'!$I$5:$I$104,0)),""),IF(I197="Schedule Allocation",IFERROR(INDEX('Resource Schedule'!$J$5:$J$104,MATCH(ROWS($I$14:I197)-COUNTIF('Work Orders'!$H$5:$H$104,"?*"),'Resource Schedule'!$S$5:$S$104,0)),""),""))</f>
        <v/>
      </c>
      <c r="K197" s="11">
        <f>IF(I197="Work Order",IFERROR(INDEX('Work Orders'!$H$5:$H$104,MATCH(ROWS($I$14:I197),'Work Orders'!$I$5:$I$104,0)),""),IF(I197="Schedule Allocation",IFERROR(INDEX('Resource Schedule'!$R$5:$R$104,MATCH(ROWS($I$14:I197)-COUNTIF('Work Orders'!$H$5:$H$104,"?*"),'Resource Schedule'!$S$5:$S$104,0)),""),""))</f>
        <v/>
      </c>
      <c r="L197" s="10">
        <f>IF(I197="Work Order",IFERROR(INDEX('Work Orders'!$B$5:$B$104,MATCH(ROWS($I$14:I197),'Work Orders'!$I$5:$I$104,0)),""),IF(I197="Schedule Allocation",IFERROR(INDEX('Resource Schedule'!$H$5:$H$104,MATCH(ROWS($I$14:I197)-COUNTIF('Work Orders'!$H$5:$H$104,"?*"),'Resource Schedule'!$S$5:$S$104,0)),""),""))</f>
        <v/>
      </c>
      <c r="M197" s="12">
        <f>IF(I197="Work Order",IFERROR(INDEX('Work Orders'!$E$5:$E$104,MATCH(ROWS($I$14:I197),'Work Orders'!$I$5:$I$104,0)),""),IF(I197="Schedule Allocation",IFERROR(INDEX('Resource Schedule'!$K$5:$K$104,MATCH(ROWS($I$14:I197)-COUNTIF('Work Orders'!$H$5:$H$104,"?*"),'Resource Schedule'!$S$5:$S$104,0)),""),""))</f>
        <v/>
      </c>
    </row>
    <row r="198">
      <c r="I198" s="11">
        <f>IF(ROWS($I$14:I198)&lt;=COUNTIF('Work Orders'!$H$5:$H$104,"?*"),"Work Order",IF(ROWS($I$14:I198)&lt;=COUNTIF('Work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8" s="11">
        <f>IF(I198="Work Order",IFERROR(INDEX('Work Orders'!$A$5:$A$104,MATCH(ROWS($I$14:I198),'Work Orders'!$I$5:$I$104,0)),""),IF(I198="Schedule Allocation",IFERROR(INDEX('Resource Schedule'!$J$5:$J$104,MATCH(ROWS($I$14:I198)-COUNTIF('Work Orders'!$H$5:$H$104,"?*"),'Resource Schedule'!$S$5:$S$104,0)),""),""))</f>
        <v/>
      </c>
      <c r="K198" s="11">
        <f>IF(I198="Work Order",IFERROR(INDEX('Work Orders'!$H$5:$H$104,MATCH(ROWS($I$14:I198),'Work Orders'!$I$5:$I$104,0)),""),IF(I198="Schedule Allocation",IFERROR(INDEX('Resource Schedule'!$R$5:$R$104,MATCH(ROWS($I$14:I198)-COUNTIF('Work Orders'!$H$5:$H$104,"?*"),'Resource Schedule'!$S$5:$S$104,0)),""),""))</f>
        <v/>
      </c>
      <c r="L198" s="10">
        <f>IF(I198="Work Order",IFERROR(INDEX('Work Orders'!$B$5:$B$104,MATCH(ROWS($I$14:I198),'Work Orders'!$I$5:$I$104,0)),""),IF(I198="Schedule Allocation",IFERROR(INDEX('Resource Schedule'!$H$5:$H$104,MATCH(ROWS($I$14:I198)-COUNTIF('Work Orders'!$H$5:$H$104,"?*"),'Resource Schedule'!$S$5:$S$104,0)),""),""))</f>
        <v/>
      </c>
      <c r="M198" s="12">
        <f>IF(I198="Work Order",IFERROR(INDEX('Work Orders'!$E$5:$E$104,MATCH(ROWS($I$14:I198),'Work Orders'!$I$5:$I$104,0)),""),IF(I198="Schedule Allocation",IFERROR(INDEX('Resource Schedule'!$K$5:$K$104,MATCH(ROWS($I$14:I198)-COUNTIF('Work Orders'!$H$5:$H$104,"?*"),'Resource Schedule'!$S$5:$S$104,0)),""),""))</f>
        <v/>
      </c>
    </row>
    <row r="199">
      <c r="I199" s="11">
        <f>IF(ROWS($I$14:I199)&lt;=COUNTIF('Work Orders'!$H$5:$H$104,"?*"),"Work Order",IF(ROWS($I$14:I199)&lt;=COUNTIF('Work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199" s="11">
        <f>IF(I199="Work Order",IFERROR(INDEX('Work Orders'!$A$5:$A$104,MATCH(ROWS($I$14:I199),'Work Orders'!$I$5:$I$104,0)),""),IF(I199="Schedule Allocation",IFERROR(INDEX('Resource Schedule'!$J$5:$J$104,MATCH(ROWS($I$14:I199)-COUNTIF('Work Orders'!$H$5:$H$104,"?*"),'Resource Schedule'!$S$5:$S$104,0)),""),""))</f>
        <v/>
      </c>
      <c r="K199" s="11">
        <f>IF(I199="Work Order",IFERROR(INDEX('Work Orders'!$H$5:$H$104,MATCH(ROWS($I$14:I199),'Work Orders'!$I$5:$I$104,0)),""),IF(I199="Schedule Allocation",IFERROR(INDEX('Resource Schedule'!$R$5:$R$104,MATCH(ROWS($I$14:I199)-COUNTIF('Work Orders'!$H$5:$H$104,"?*"),'Resource Schedule'!$S$5:$S$104,0)),""),""))</f>
        <v/>
      </c>
      <c r="L199" s="10">
        <f>IF(I199="Work Order",IFERROR(INDEX('Work Orders'!$B$5:$B$104,MATCH(ROWS($I$14:I199),'Work Orders'!$I$5:$I$104,0)),""),IF(I199="Schedule Allocation",IFERROR(INDEX('Resource Schedule'!$H$5:$H$104,MATCH(ROWS($I$14:I199)-COUNTIF('Work Orders'!$H$5:$H$104,"?*"),'Resource Schedule'!$S$5:$S$104,0)),""),""))</f>
        <v/>
      </c>
      <c r="M199" s="12">
        <f>IF(I199="Work Order",IFERROR(INDEX('Work Orders'!$E$5:$E$104,MATCH(ROWS($I$14:I199),'Work Orders'!$I$5:$I$104,0)),""),IF(I199="Schedule Allocation",IFERROR(INDEX('Resource Schedule'!$K$5:$K$104,MATCH(ROWS($I$14:I199)-COUNTIF('Work Orders'!$H$5:$H$104,"?*"),'Resource Schedule'!$S$5:$S$104,0)),""),""))</f>
        <v/>
      </c>
    </row>
    <row r="200">
      <c r="I200" s="11">
        <f>IF(ROWS($I$14:I200)&lt;=COUNTIF('Work Orders'!$H$5:$H$104,"?*"),"Work Order",IF(ROWS($I$14:I200)&lt;=COUNTIF('Work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0" s="11">
        <f>IF(I200="Work Order",IFERROR(INDEX('Work Orders'!$A$5:$A$104,MATCH(ROWS($I$14:I200),'Work Orders'!$I$5:$I$104,0)),""),IF(I200="Schedule Allocation",IFERROR(INDEX('Resource Schedule'!$J$5:$J$104,MATCH(ROWS($I$14:I200)-COUNTIF('Work Orders'!$H$5:$H$104,"?*"),'Resource Schedule'!$S$5:$S$104,0)),""),""))</f>
        <v/>
      </c>
      <c r="K200" s="11">
        <f>IF(I200="Work Order",IFERROR(INDEX('Work Orders'!$H$5:$H$104,MATCH(ROWS($I$14:I200),'Work Orders'!$I$5:$I$104,0)),""),IF(I200="Schedule Allocation",IFERROR(INDEX('Resource Schedule'!$R$5:$R$104,MATCH(ROWS($I$14:I200)-COUNTIF('Work Orders'!$H$5:$H$104,"?*"),'Resource Schedule'!$S$5:$S$104,0)),""),""))</f>
        <v/>
      </c>
      <c r="L200" s="10">
        <f>IF(I200="Work Order",IFERROR(INDEX('Work Orders'!$B$5:$B$104,MATCH(ROWS($I$14:I200),'Work Orders'!$I$5:$I$104,0)),""),IF(I200="Schedule Allocation",IFERROR(INDEX('Resource Schedule'!$H$5:$H$104,MATCH(ROWS($I$14:I200)-COUNTIF('Work Orders'!$H$5:$H$104,"?*"),'Resource Schedule'!$S$5:$S$104,0)),""),""))</f>
        <v/>
      </c>
      <c r="M200" s="12">
        <f>IF(I200="Work Order",IFERROR(INDEX('Work Orders'!$E$5:$E$104,MATCH(ROWS($I$14:I200),'Work Orders'!$I$5:$I$104,0)),""),IF(I200="Schedule Allocation",IFERROR(INDEX('Resource Schedule'!$K$5:$K$104,MATCH(ROWS($I$14:I200)-COUNTIF('Work Orders'!$H$5:$H$104,"?*"),'Resource Schedule'!$S$5:$S$104,0)),""),""))</f>
        <v/>
      </c>
    </row>
    <row r="201">
      <c r="I201" s="11">
        <f>IF(ROWS($I$14:I201)&lt;=COUNTIF('Work Orders'!$H$5:$H$104,"?*"),"Work Order",IF(ROWS($I$14:I201)&lt;=COUNTIF('Work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1" s="11">
        <f>IF(I201="Work Order",IFERROR(INDEX('Work Orders'!$A$5:$A$104,MATCH(ROWS($I$14:I201),'Work Orders'!$I$5:$I$104,0)),""),IF(I201="Schedule Allocation",IFERROR(INDEX('Resource Schedule'!$J$5:$J$104,MATCH(ROWS($I$14:I201)-COUNTIF('Work Orders'!$H$5:$H$104,"?*"),'Resource Schedule'!$S$5:$S$104,0)),""),""))</f>
        <v/>
      </c>
      <c r="K201" s="11">
        <f>IF(I201="Work Order",IFERROR(INDEX('Work Orders'!$H$5:$H$104,MATCH(ROWS($I$14:I201),'Work Orders'!$I$5:$I$104,0)),""),IF(I201="Schedule Allocation",IFERROR(INDEX('Resource Schedule'!$R$5:$R$104,MATCH(ROWS($I$14:I201)-COUNTIF('Work Orders'!$H$5:$H$104,"?*"),'Resource Schedule'!$S$5:$S$104,0)),""),""))</f>
        <v/>
      </c>
      <c r="L201" s="10">
        <f>IF(I201="Work Order",IFERROR(INDEX('Work Orders'!$B$5:$B$104,MATCH(ROWS($I$14:I201),'Work Orders'!$I$5:$I$104,0)),""),IF(I201="Schedule Allocation",IFERROR(INDEX('Resource Schedule'!$H$5:$H$104,MATCH(ROWS($I$14:I201)-COUNTIF('Work Orders'!$H$5:$H$104,"?*"),'Resource Schedule'!$S$5:$S$104,0)),""),""))</f>
        <v/>
      </c>
      <c r="M201" s="12">
        <f>IF(I201="Work Order",IFERROR(INDEX('Work Orders'!$E$5:$E$104,MATCH(ROWS($I$14:I201),'Work Orders'!$I$5:$I$104,0)),""),IF(I201="Schedule Allocation",IFERROR(INDEX('Resource Schedule'!$K$5:$K$104,MATCH(ROWS($I$14:I201)-COUNTIF('Work Orders'!$H$5:$H$104,"?*"),'Resource Schedule'!$S$5:$S$104,0)),""),""))</f>
        <v/>
      </c>
    </row>
    <row r="202">
      <c r="I202" s="11">
        <f>IF(ROWS($I$14:I202)&lt;=COUNTIF('Work Orders'!$H$5:$H$104,"?*"),"Work Order",IF(ROWS($I$14:I202)&lt;=COUNTIF('Work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2" s="11">
        <f>IF(I202="Work Order",IFERROR(INDEX('Work Orders'!$A$5:$A$104,MATCH(ROWS($I$14:I202),'Work Orders'!$I$5:$I$104,0)),""),IF(I202="Schedule Allocation",IFERROR(INDEX('Resource Schedule'!$J$5:$J$104,MATCH(ROWS($I$14:I202)-COUNTIF('Work Orders'!$H$5:$H$104,"?*"),'Resource Schedule'!$S$5:$S$104,0)),""),""))</f>
        <v/>
      </c>
      <c r="K202" s="11">
        <f>IF(I202="Work Order",IFERROR(INDEX('Work Orders'!$H$5:$H$104,MATCH(ROWS($I$14:I202),'Work Orders'!$I$5:$I$104,0)),""),IF(I202="Schedule Allocation",IFERROR(INDEX('Resource Schedule'!$R$5:$R$104,MATCH(ROWS($I$14:I202)-COUNTIF('Work Orders'!$H$5:$H$104,"?*"),'Resource Schedule'!$S$5:$S$104,0)),""),""))</f>
        <v/>
      </c>
      <c r="L202" s="10">
        <f>IF(I202="Work Order",IFERROR(INDEX('Work Orders'!$B$5:$B$104,MATCH(ROWS($I$14:I202),'Work Orders'!$I$5:$I$104,0)),""),IF(I202="Schedule Allocation",IFERROR(INDEX('Resource Schedule'!$H$5:$H$104,MATCH(ROWS($I$14:I202)-COUNTIF('Work Orders'!$H$5:$H$104,"?*"),'Resource Schedule'!$S$5:$S$104,0)),""),""))</f>
        <v/>
      </c>
      <c r="M202" s="12">
        <f>IF(I202="Work Order",IFERROR(INDEX('Work Orders'!$E$5:$E$104,MATCH(ROWS($I$14:I202),'Work Orders'!$I$5:$I$104,0)),""),IF(I202="Schedule Allocation",IFERROR(INDEX('Resource Schedule'!$K$5:$K$104,MATCH(ROWS($I$14:I202)-COUNTIF('Work Orders'!$H$5:$H$104,"?*"),'Resource Schedule'!$S$5:$S$104,0)),""),""))</f>
        <v/>
      </c>
    </row>
    <row r="203">
      <c r="I203" s="11">
        <f>IF(ROWS($I$14:I203)&lt;=COUNTIF('Work Orders'!$H$5:$H$104,"?*"),"Work Order",IF(ROWS($I$14:I203)&lt;=COUNTIF('Work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3" s="11">
        <f>IF(I203="Work Order",IFERROR(INDEX('Work Orders'!$A$5:$A$104,MATCH(ROWS($I$14:I203),'Work Orders'!$I$5:$I$104,0)),""),IF(I203="Schedule Allocation",IFERROR(INDEX('Resource Schedule'!$J$5:$J$104,MATCH(ROWS($I$14:I203)-COUNTIF('Work Orders'!$H$5:$H$104,"?*"),'Resource Schedule'!$S$5:$S$104,0)),""),""))</f>
        <v/>
      </c>
      <c r="K203" s="11">
        <f>IF(I203="Work Order",IFERROR(INDEX('Work Orders'!$H$5:$H$104,MATCH(ROWS($I$14:I203),'Work Orders'!$I$5:$I$104,0)),""),IF(I203="Schedule Allocation",IFERROR(INDEX('Resource Schedule'!$R$5:$R$104,MATCH(ROWS($I$14:I203)-COUNTIF('Work Orders'!$H$5:$H$104,"?*"),'Resource Schedule'!$S$5:$S$104,0)),""),""))</f>
        <v/>
      </c>
      <c r="L203" s="10">
        <f>IF(I203="Work Order",IFERROR(INDEX('Work Orders'!$B$5:$B$104,MATCH(ROWS($I$14:I203),'Work Orders'!$I$5:$I$104,0)),""),IF(I203="Schedule Allocation",IFERROR(INDEX('Resource Schedule'!$H$5:$H$104,MATCH(ROWS($I$14:I203)-COUNTIF('Work Orders'!$H$5:$H$104,"?*"),'Resource Schedule'!$S$5:$S$104,0)),""),""))</f>
        <v/>
      </c>
      <c r="M203" s="12">
        <f>IF(I203="Work Order",IFERROR(INDEX('Work Orders'!$E$5:$E$104,MATCH(ROWS($I$14:I203),'Work Orders'!$I$5:$I$104,0)),""),IF(I203="Schedule Allocation",IFERROR(INDEX('Resource Schedule'!$K$5:$K$104,MATCH(ROWS($I$14:I203)-COUNTIF('Work Orders'!$H$5:$H$104,"?*"),'Resource Schedule'!$S$5:$S$104,0)),""),""))</f>
        <v/>
      </c>
    </row>
    <row r="204">
      <c r="I204" s="11">
        <f>IF(ROWS($I$14:I204)&lt;=COUNTIF('Work Orders'!$H$5:$H$104,"?*"),"Work Order",IF(ROWS($I$14:I204)&lt;=COUNTIF('Work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4" s="11">
        <f>IF(I204="Work Order",IFERROR(INDEX('Work Orders'!$A$5:$A$104,MATCH(ROWS($I$14:I204),'Work Orders'!$I$5:$I$104,0)),""),IF(I204="Schedule Allocation",IFERROR(INDEX('Resource Schedule'!$J$5:$J$104,MATCH(ROWS($I$14:I204)-COUNTIF('Work Orders'!$H$5:$H$104,"?*"),'Resource Schedule'!$S$5:$S$104,0)),""),""))</f>
        <v/>
      </c>
      <c r="K204" s="11">
        <f>IF(I204="Work Order",IFERROR(INDEX('Work Orders'!$H$5:$H$104,MATCH(ROWS($I$14:I204),'Work Orders'!$I$5:$I$104,0)),""),IF(I204="Schedule Allocation",IFERROR(INDEX('Resource Schedule'!$R$5:$R$104,MATCH(ROWS($I$14:I204)-COUNTIF('Work Orders'!$H$5:$H$104,"?*"),'Resource Schedule'!$S$5:$S$104,0)),""),""))</f>
        <v/>
      </c>
      <c r="L204" s="10">
        <f>IF(I204="Work Order",IFERROR(INDEX('Work Orders'!$B$5:$B$104,MATCH(ROWS($I$14:I204),'Work Orders'!$I$5:$I$104,0)),""),IF(I204="Schedule Allocation",IFERROR(INDEX('Resource Schedule'!$H$5:$H$104,MATCH(ROWS($I$14:I204)-COUNTIF('Work Orders'!$H$5:$H$104,"?*"),'Resource Schedule'!$S$5:$S$104,0)),""),""))</f>
        <v/>
      </c>
      <c r="M204" s="12">
        <f>IF(I204="Work Order",IFERROR(INDEX('Work Orders'!$E$5:$E$104,MATCH(ROWS($I$14:I204),'Work Orders'!$I$5:$I$104,0)),""),IF(I204="Schedule Allocation",IFERROR(INDEX('Resource Schedule'!$K$5:$K$104,MATCH(ROWS($I$14:I204)-COUNTIF('Work Orders'!$H$5:$H$104,"?*"),'Resource Schedule'!$S$5:$S$104,0)),""),""))</f>
        <v/>
      </c>
    </row>
    <row r="205">
      <c r="I205" s="11">
        <f>IF(ROWS($I$14:I205)&lt;=COUNTIF('Work Orders'!$H$5:$H$104,"?*"),"Work Order",IF(ROWS($I$14:I205)&lt;=COUNTIF('Work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5" s="11">
        <f>IF(I205="Work Order",IFERROR(INDEX('Work Orders'!$A$5:$A$104,MATCH(ROWS($I$14:I205),'Work Orders'!$I$5:$I$104,0)),""),IF(I205="Schedule Allocation",IFERROR(INDEX('Resource Schedule'!$J$5:$J$104,MATCH(ROWS($I$14:I205)-COUNTIF('Work Orders'!$H$5:$H$104,"?*"),'Resource Schedule'!$S$5:$S$104,0)),""),""))</f>
        <v/>
      </c>
      <c r="K205" s="11">
        <f>IF(I205="Work Order",IFERROR(INDEX('Work Orders'!$H$5:$H$104,MATCH(ROWS($I$14:I205),'Work Orders'!$I$5:$I$104,0)),""),IF(I205="Schedule Allocation",IFERROR(INDEX('Resource Schedule'!$R$5:$R$104,MATCH(ROWS($I$14:I205)-COUNTIF('Work Orders'!$H$5:$H$104,"?*"),'Resource Schedule'!$S$5:$S$104,0)),""),""))</f>
        <v/>
      </c>
      <c r="L205" s="10">
        <f>IF(I205="Work Order",IFERROR(INDEX('Work Orders'!$B$5:$B$104,MATCH(ROWS($I$14:I205),'Work Orders'!$I$5:$I$104,0)),""),IF(I205="Schedule Allocation",IFERROR(INDEX('Resource Schedule'!$H$5:$H$104,MATCH(ROWS($I$14:I205)-COUNTIF('Work Orders'!$H$5:$H$104,"?*"),'Resource Schedule'!$S$5:$S$104,0)),""),""))</f>
        <v/>
      </c>
      <c r="M205" s="12">
        <f>IF(I205="Work Order",IFERROR(INDEX('Work Orders'!$E$5:$E$104,MATCH(ROWS($I$14:I205),'Work Orders'!$I$5:$I$104,0)),""),IF(I205="Schedule Allocation",IFERROR(INDEX('Resource Schedule'!$K$5:$K$104,MATCH(ROWS($I$14:I205)-COUNTIF('Work Orders'!$H$5:$H$104,"?*"),'Resource Schedule'!$S$5:$S$104,0)),""),""))</f>
        <v/>
      </c>
    </row>
    <row r="206">
      <c r="I206" s="11">
        <f>IF(ROWS($I$14:I206)&lt;=COUNTIF('Work Orders'!$H$5:$H$104,"?*"),"Work Order",IF(ROWS($I$14:I206)&lt;=COUNTIF('Work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6" s="11">
        <f>IF(I206="Work Order",IFERROR(INDEX('Work Orders'!$A$5:$A$104,MATCH(ROWS($I$14:I206),'Work Orders'!$I$5:$I$104,0)),""),IF(I206="Schedule Allocation",IFERROR(INDEX('Resource Schedule'!$J$5:$J$104,MATCH(ROWS($I$14:I206)-COUNTIF('Work Orders'!$H$5:$H$104,"?*"),'Resource Schedule'!$S$5:$S$104,0)),""),""))</f>
        <v/>
      </c>
      <c r="K206" s="11">
        <f>IF(I206="Work Order",IFERROR(INDEX('Work Orders'!$H$5:$H$104,MATCH(ROWS($I$14:I206),'Work Orders'!$I$5:$I$104,0)),""),IF(I206="Schedule Allocation",IFERROR(INDEX('Resource Schedule'!$R$5:$R$104,MATCH(ROWS($I$14:I206)-COUNTIF('Work Orders'!$H$5:$H$104,"?*"),'Resource Schedule'!$S$5:$S$104,0)),""),""))</f>
        <v/>
      </c>
      <c r="L206" s="10">
        <f>IF(I206="Work Order",IFERROR(INDEX('Work Orders'!$B$5:$B$104,MATCH(ROWS($I$14:I206),'Work Orders'!$I$5:$I$104,0)),""),IF(I206="Schedule Allocation",IFERROR(INDEX('Resource Schedule'!$H$5:$H$104,MATCH(ROWS($I$14:I206)-COUNTIF('Work Orders'!$H$5:$H$104,"?*"),'Resource Schedule'!$S$5:$S$104,0)),""),""))</f>
        <v/>
      </c>
      <c r="M206" s="12">
        <f>IF(I206="Work Order",IFERROR(INDEX('Work Orders'!$E$5:$E$104,MATCH(ROWS($I$14:I206),'Work Orders'!$I$5:$I$104,0)),""),IF(I206="Schedule Allocation",IFERROR(INDEX('Resource Schedule'!$K$5:$K$104,MATCH(ROWS($I$14:I206)-COUNTIF('Work Orders'!$H$5:$H$104,"?*"),'Resource Schedule'!$S$5:$S$104,0)),""),""))</f>
        <v/>
      </c>
    </row>
    <row r="207">
      <c r="I207" s="11">
        <f>IF(ROWS($I$14:I207)&lt;=COUNTIF('Work Orders'!$H$5:$H$104,"?*"),"Work Order",IF(ROWS($I$14:I207)&lt;=COUNTIF('Work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7" s="11">
        <f>IF(I207="Work Order",IFERROR(INDEX('Work Orders'!$A$5:$A$104,MATCH(ROWS($I$14:I207),'Work Orders'!$I$5:$I$104,0)),""),IF(I207="Schedule Allocation",IFERROR(INDEX('Resource Schedule'!$J$5:$J$104,MATCH(ROWS($I$14:I207)-COUNTIF('Work Orders'!$H$5:$H$104,"?*"),'Resource Schedule'!$S$5:$S$104,0)),""),""))</f>
        <v/>
      </c>
      <c r="K207" s="11">
        <f>IF(I207="Work Order",IFERROR(INDEX('Work Orders'!$H$5:$H$104,MATCH(ROWS($I$14:I207),'Work Orders'!$I$5:$I$104,0)),""),IF(I207="Schedule Allocation",IFERROR(INDEX('Resource Schedule'!$R$5:$R$104,MATCH(ROWS($I$14:I207)-COUNTIF('Work Orders'!$H$5:$H$104,"?*"),'Resource Schedule'!$S$5:$S$104,0)),""),""))</f>
        <v/>
      </c>
      <c r="L207" s="10">
        <f>IF(I207="Work Order",IFERROR(INDEX('Work Orders'!$B$5:$B$104,MATCH(ROWS($I$14:I207),'Work Orders'!$I$5:$I$104,0)),""),IF(I207="Schedule Allocation",IFERROR(INDEX('Resource Schedule'!$H$5:$H$104,MATCH(ROWS($I$14:I207)-COUNTIF('Work Orders'!$H$5:$H$104,"?*"),'Resource Schedule'!$S$5:$S$104,0)),""),""))</f>
        <v/>
      </c>
      <c r="M207" s="12">
        <f>IF(I207="Work Order",IFERROR(INDEX('Work Orders'!$E$5:$E$104,MATCH(ROWS($I$14:I207),'Work Orders'!$I$5:$I$104,0)),""),IF(I207="Schedule Allocation",IFERROR(INDEX('Resource Schedule'!$K$5:$K$104,MATCH(ROWS($I$14:I207)-COUNTIF('Work Orders'!$H$5:$H$104,"?*"),'Resource Schedule'!$S$5:$S$104,0)),""),""))</f>
        <v/>
      </c>
    </row>
    <row r="208">
      <c r="I208" s="11">
        <f>IF(ROWS($I$14:I208)&lt;=COUNTIF('Work Orders'!$H$5:$H$104,"?*"),"Work Order",IF(ROWS($I$14:I208)&lt;=COUNTIF('Work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8" s="11">
        <f>IF(I208="Work Order",IFERROR(INDEX('Work Orders'!$A$5:$A$104,MATCH(ROWS($I$14:I208),'Work Orders'!$I$5:$I$104,0)),""),IF(I208="Schedule Allocation",IFERROR(INDEX('Resource Schedule'!$J$5:$J$104,MATCH(ROWS($I$14:I208)-COUNTIF('Work Orders'!$H$5:$H$104,"?*"),'Resource Schedule'!$S$5:$S$104,0)),""),""))</f>
        <v/>
      </c>
      <c r="K208" s="11">
        <f>IF(I208="Work Order",IFERROR(INDEX('Work Orders'!$H$5:$H$104,MATCH(ROWS($I$14:I208),'Work Orders'!$I$5:$I$104,0)),""),IF(I208="Schedule Allocation",IFERROR(INDEX('Resource Schedule'!$R$5:$R$104,MATCH(ROWS($I$14:I208)-COUNTIF('Work Orders'!$H$5:$H$104,"?*"),'Resource Schedule'!$S$5:$S$104,0)),""),""))</f>
        <v/>
      </c>
      <c r="L208" s="10">
        <f>IF(I208="Work Order",IFERROR(INDEX('Work Orders'!$B$5:$B$104,MATCH(ROWS($I$14:I208),'Work Orders'!$I$5:$I$104,0)),""),IF(I208="Schedule Allocation",IFERROR(INDEX('Resource Schedule'!$H$5:$H$104,MATCH(ROWS($I$14:I208)-COUNTIF('Work Orders'!$H$5:$H$104,"?*"),'Resource Schedule'!$S$5:$S$104,0)),""),""))</f>
        <v/>
      </c>
      <c r="M208" s="12">
        <f>IF(I208="Work Order",IFERROR(INDEX('Work Orders'!$E$5:$E$104,MATCH(ROWS($I$14:I208),'Work Orders'!$I$5:$I$104,0)),""),IF(I208="Schedule Allocation",IFERROR(INDEX('Resource Schedule'!$K$5:$K$104,MATCH(ROWS($I$14:I208)-COUNTIF('Work Orders'!$H$5:$H$104,"?*"),'Resource Schedule'!$S$5:$S$104,0)),""),""))</f>
        <v/>
      </c>
    </row>
    <row r="209">
      <c r="I209" s="11">
        <f>IF(ROWS($I$14:I209)&lt;=COUNTIF('Work Orders'!$H$5:$H$104,"?*"),"Work Order",IF(ROWS($I$14:I209)&lt;=COUNTIF('Work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09" s="11">
        <f>IF(I209="Work Order",IFERROR(INDEX('Work Orders'!$A$5:$A$104,MATCH(ROWS($I$14:I209),'Work Orders'!$I$5:$I$104,0)),""),IF(I209="Schedule Allocation",IFERROR(INDEX('Resource Schedule'!$J$5:$J$104,MATCH(ROWS($I$14:I209)-COUNTIF('Work Orders'!$H$5:$H$104,"?*"),'Resource Schedule'!$S$5:$S$104,0)),""),""))</f>
        <v/>
      </c>
      <c r="K209" s="11">
        <f>IF(I209="Work Order",IFERROR(INDEX('Work Orders'!$H$5:$H$104,MATCH(ROWS($I$14:I209),'Work Orders'!$I$5:$I$104,0)),""),IF(I209="Schedule Allocation",IFERROR(INDEX('Resource Schedule'!$R$5:$R$104,MATCH(ROWS($I$14:I209)-COUNTIF('Work Orders'!$H$5:$H$104,"?*"),'Resource Schedule'!$S$5:$S$104,0)),""),""))</f>
        <v/>
      </c>
      <c r="L209" s="10">
        <f>IF(I209="Work Order",IFERROR(INDEX('Work Orders'!$B$5:$B$104,MATCH(ROWS($I$14:I209),'Work Orders'!$I$5:$I$104,0)),""),IF(I209="Schedule Allocation",IFERROR(INDEX('Resource Schedule'!$H$5:$H$104,MATCH(ROWS($I$14:I209)-COUNTIF('Work Orders'!$H$5:$H$104,"?*"),'Resource Schedule'!$S$5:$S$104,0)),""),""))</f>
        <v/>
      </c>
      <c r="M209" s="12">
        <f>IF(I209="Work Order",IFERROR(INDEX('Work Orders'!$E$5:$E$104,MATCH(ROWS($I$14:I209),'Work Orders'!$I$5:$I$104,0)),""),IF(I209="Schedule Allocation",IFERROR(INDEX('Resource Schedule'!$K$5:$K$104,MATCH(ROWS($I$14:I209)-COUNTIF('Work Orders'!$H$5:$H$104,"?*"),'Resource Schedule'!$S$5:$S$104,0)),""),""))</f>
        <v/>
      </c>
    </row>
    <row r="210">
      <c r="I210" s="11">
        <f>IF(ROWS($I$14:I210)&lt;=COUNTIF('Work Orders'!$H$5:$H$104,"?*"),"Work Order",IF(ROWS($I$14:I210)&lt;=COUNTIF('Work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10" s="11">
        <f>IF(I210="Work Order",IFERROR(INDEX('Work Orders'!$A$5:$A$104,MATCH(ROWS($I$14:I210),'Work Orders'!$I$5:$I$104,0)),""),IF(I210="Schedule Allocation",IFERROR(INDEX('Resource Schedule'!$J$5:$J$104,MATCH(ROWS($I$14:I210)-COUNTIF('Work Orders'!$H$5:$H$104,"?*"),'Resource Schedule'!$S$5:$S$104,0)),""),""))</f>
        <v/>
      </c>
      <c r="K210" s="11">
        <f>IF(I210="Work Order",IFERROR(INDEX('Work Orders'!$H$5:$H$104,MATCH(ROWS($I$14:I210),'Work Orders'!$I$5:$I$104,0)),""),IF(I210="Schedule Allocation",IFERROR(INDEX('Resource Schedule'!$R$5:$R$104,MATCH(ROWS($I$14:I210)-COUNTIF('Work Orders'!$H$5:$H$104,"?*"),'Resource Schedule'!$S$5:$S$104,0)),""),""))</f>
        <v/>
      </c>
      <c r="L210" s="10">
        <f>IF(I210="Work Order",IFERROR(INDEX('Work Orders'!$B$5:$B$104,MATCH(ROWS($I$14:I210),'Work Orders'!$I$5:$I$104,0)),""),IF(I210="Schedule Allocation",IFERROR(INDEX('Resource Schedule'!$H$5:$H$104,MATCH(ROWS($I$14:I210)-COUNTIF('Work Orders'!$H$5:$H$104,"?*"),'Resource Schedule'!$S$5:$S$104,0)),""),""))</f>
        <v/>
      </c>
      <c r="M210" s="12">
        <f>IF(I210="Work Order",IFERROR(INDEX('Work Orders'!$E$5:$E$104,MATCH(ROWS($I$14:I210),'Work Orders'!$I$5:$I$104,0)),""),IF(I210="Schedule Allocation",IFERROR(INDEX('Resource Schedule'!$K$5:$K$104,MATCH(ROWS($I$14:I210)-COUNTIF('Work Orders'!$H$5:$H$104,"?*"),'Resource Schedule'!$S$5:$S$104,0)),""),""))</f>
        <v/>
      </c>
    </row>
    <row r="211">
      <c r="I211" s="11">
        <f>IF(ROWS($I$14:I211)&lt;=COUNTIF('Work Orders'!$H$5:$H$104,"?*"),"Work Order",IF(ROWS($I$14:I211)&lt;=COUNTIF('Work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11" s="11">
        <f>IF(I211="Work Order",IFERROR(INDEX('Work Orders'!$A$5:$A$104,MATCH(ROWS($I$14:I211),'Work Orders'!$I$5:$I$104,0)),""),IF(I211="Schedule Allocation",IFERROR(INDEX('Resource Schedule'!$J$5:$J$104,MATCH(ROWS($I$14:I211)-COUNTIF('Work Orders'!$H$5:$H$104,"?*"),'Resource Schedule'!$S$5:$S$104,0)),""),""))</f>
        <v/>
      </c>
      <c r="K211" s="11">
        <f>IF(I211="Work Order",IFERROR(INDEX('Work Orders'!$H$5:$H$104,MATCH(ROWS($I$14:I211),'Work Orders'!$I$5:$I$104,0)),""),IF(I211="Schedule Allocation",IFERROR(INDEX('Resource Schedule'!$R$5:$R$104,MATCH(ROWS($I$14:I211)-COUNTIF('Work Orders'!$H$5:$H$104,"?*"),'Resource Schedule'!$S$5:$S$104,0)),""),""))</f>
        <v/>
      </c>
      <c r="L211" s="10">
        <f>IF(I211="Work Order",IFERROR(INDEX('Work Orders'!$B$5:$B$104,MATCH(ROWS($I$14:I211),'Work Orders'!$I$5:$I$104,0)),""),IF(I211="Schedule Allocation",IFERROR(INDEX('Resource Schedule'!$H$5:$H$104,MATCH(ROWS($I$14:I211)-COUNTIF('Work Orders'!$H$5:$H$104,"?*"),'Resource Schedule'!$S$5:$S$104,0)),""),""))</f>
        <v/>
      </c>
      <c r="M211" s="12">
        <f>IF(I211="Work Order",IFERROR(INDEX('Work Orders'!$E$5:$E$104,MATCH(ROWS($I$14:I211),'Work Orders'!$I$5:$I$104,0)),""),IF(I211="Schedule Allocation",IFERROR(INDEX('Resource Schedule'!$K$5:$K$104,MATCH(ROWS($I$14:I211)-COUNTIF('Work Orders'!$H$5:$H$104,"?*"),'Resource Schedule'!$S$5:$S$104,0)),""),""))</f>
        <v/>
      </c>
    </row>
    <row r="212">
      <c r="I212" s="11">
        <f>IF(ROWS($I$14:I212)&lt;=COUNTIF('Work Orders'!$H$5:$H$104,"?*"),"Work Order",IF(ROWS($I$14:I212)&lt;=COUNTIF('Work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12" s="11">
        <f>IF(I212="Work Order",IFERROR(INDEX('Work Orders'!$A$5:$A$104,MATCH(ROWS($I$14:I212),'Work Orders'!$I$5:$I$104,0)),""),IF(I212="Schedule Allocation",IFERROR(INDEX('Resource Schedule'!$J$5:$J$104,MATCH(ROWS($I$14:I212)-COUNTIF('Work Orders'!$H$5:$H$104,"?*"),'Resource Schedule'!$S$5:$S$104,0)),""),""))</f>
        <v/>
      </c>
      <c r="K212" s="11">
        <f>IF(I212="Work Order",IFERROR(INDEX('Work Orders'!$H$5:$H$104,MATCH(ROWS($I$14:I212),'Work Orders'!$I$5:$I$104,0)),""),IF(I212="Schedule Allocation",IFERROR(INDEX('Resource Schedule'!$R$5:$R$104,MATCH(ROWS($I$14:I212)-COUNTIF('Work Orders'!$H$5:$H$104,"?*"),'Resource Schedule'!$S$5:$S$104,0)),""),""))</f>
        <v/>
      </c>
      <c r="L212" s="10">
        <f>IF(I212="Work Order",IFERROR(INDEX('Work Orders'!$B$5:$B$104,MATCH(ROWS($I$14:I212),'Work Orders'!$I$5:$I$104,0)),""),IF(I212="Schedule Allocation",IFERROR(INDEX('Resource Schedule'!$H$5:$H$104,MATCH(ROWS($I$14:I212)-COUNTIF('Work Orders'!$H$5:$H$104,"?*"),'Resource Schedule'!$S$5:$S$104,0)),""),""))</f>
        <v/>
      </c>
      <c r="M212" s="12">
        <f>IF(I212="Work Order",IFERROR(INDEX('Work Orders'!$E$5:$E$104,MATCH(ROWS($I$14:I212),'Work Orders'!$I$5:$I$104,0)),""),IF(I212="Schedule Allocation",IFERROR(INDEX('Resource Schedule'!$K$5:$K$104,MATCH(ROWS($I$14:I212)-COUNTIF('Work Orders'!$H$5:$H$104,"?*"),'Resource Schedule'!$S$5:$S$104,0)),""),""))</f>
        <v/>
      </c>
    </row>
    <row r="213">
      <c r="I213" s="11">
        <f>IF(ROWS($I$14:I213)&lt;=COUNTIF('Work Orders'!$H$5:$H$104,"?*"),"Work Order",IF(ROWS($I$14:I213)&lt;=COUNTIF('Work Orders'!$H$5:$H$104,"?*")+COUNTIF('Resource Schedule'!$R$5:$R$104,"Planned Hours Needed")+COUNTIF('Resource Schedule'!$R$5:$R$104,"Work Order Missing")+COUNTIF('Resource Schedule'!$R$5:$R$104,"Calendar Missing")+COUNTIF('Resource Schedule'!$R$5:$R$104,"Duplicate Calendar Entry")+COUNTIF('Resource Schedule'!$R$5:$R$104,"Work Order Overallocated")+COUNTIF('Resource Schedule'!$R$5:$R$104,"Resource Overloaded"),"Schedule Allocation",""))</f>
        <v/>
      </c>
      <c r="J213" s="11">
        <f>IF(I213="Work Order",IFERROR(INDEX('Work Orders'!$A$5:$A$104,MATCH(ROWS($I$14:I213),'Work Orders'!$I$5:$I$104,0)),""),IF(I213="Schedule Allocation",IFERROR(INDEX('Resource Schedule'!$J$5:$J$104,MATCH(ROWS($I$14:I213)-COUNTIF('Work Orders'!$H$5:$H$104,"?*"),'Resource Schedule'!$S$5:$S$104,0)),""),""))</f>
        <v/>
      </c>
      <c r="K213" s="11">
        <f>IF(I213="Work Order",IFERROR(INDEX('Work Orders'!$H$5:$H$104,MATCH(ROWS($I$14:I213),'Work Orders'!$I$5:$I$104,0)),""),IF(I213="Schedule Allocation",IFERROR(INDEX('Resource Schedule'!$R$5:$R$104,MATCH(ROWS($I$14:I213)-COUNTIF('Work Orders'!$H$5:$H$104,"?*"),'Resource Schedule'!$S$5:$S$104,0)),""),""))</f>
        <v/>
      </c>
      <c r="L213" s="10">
        <f>IF(I213="Work Order",IFERROR(INDEX('Work Orders'!$B$5:$B$104,MATCH(ROWS($I$14:I213),'Work Orders'!$I$5:$I$104,0)),""),IF(I213="Schedule Allocation",IFERROR(INDEX('Resource Schedule'!$H$5:$H$104,MATCH(ROWS($I$14:I213)-COUNTIF('Work Orders'!$H$5:$H$104,"?*"),'Resource Schedule'!$S$5:$S$104,0)),""),""))</f>
        <v/>
      </c>
      <c r="M213" s="12">
        <f>IF(I213="Work Order",IFERROR(INDEX('Work Orders'!$E$5:$E$104,MATCH(ROWS($I$14:I213),'Work Orders'!$I$5:$I$104,0)),""),IF(I213="Schedule Allocation",IFERROR(INDEX('Resource Schedule'!$K$5:$K$104,MATCH(ROWS($I$14:I213)-COUNTIF('Work Orders'!$H$5:$H$104,"?*"),'Resource Schedule'!$S$5:$S$104,0)),""),""))</f>
        <v/>
      </c>
    </row>
  </sheetData>
  <mergeCells count="3">
    <mergeCell ref="A1:M1"/>
    <mergeCell ref="A12:G12"/>
    <mergeCell ref="I12:M12"/>
  </mergeCells>
  <conditionalFormatting sqref="K14:K213">
    <cfRule type="expression" priority="1" dxfId="0">
      <formula>K14&lt;&gt;""</formula>
    </cfRule>
  </conditionalFormatting>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104"/>
  <sheetViews>
    <sheetView showGridLines="1" zoomScale="90" workbookViewId="0">
      <pane ySplit="4" topLeftCell="A5" activePane="bottomLeft" state="frozen"/>
      <selection pane="bottomLeft" activeCell="A1" sqref="A1"/>
    </sheetView>
  </sheetViews>
  <sheetFormatPr baseColWidth="8" defaultRowHeight="15"/>
  <cols>
    <col width="24" customWidth="1" min="1" max="1"/>
    <col width="13" customWidth="1" min="2" max="2"/>
    <col width="18" customWidth="1" min="3" max="3"/>
    <col width="18" customWidth="1" min="4" max="4"/>
    <col width="18" customWidth="1" min="5" max="5"/>
    <col width="18" customWidth="1" min="6" max="6"/>
    <col width="24" customWidth="1" min="7" max="7"/>
    <col width="24" customWidth="1" min="8" max="8"/>
    <col width="16" customWidth="1" min="9" max="9"/>
  </cols>
  <sheetData>
    <row r="1">
      <c r="A1" s="1" t="inlineStr">
        <is>
          <t>Open Work Orders</t>
        </is>
      </c>
      <c r="B1" s="17" t="n"/>
      <c r="C1" s="17" t="n"/>
      <c r="D1" s="17" t="n"/>
      <c r="E1" s="17" t="n"/>
      <c r="F1" s="17" t="n"/>
      <c r="G1" s="17" t="n"/>
      <c r="H1" s="17" t="n"/>
      <c r="I1" s="18" t="n"/>
    </row>
    <row r="2">
      <c r="A2" s="3" t="inlineStr">
        <is>
          <t>Enter each open work order, its due date, and total routing hours. Sample rows are illustrative only and must be replaced.</t>
        </is>
      </c>
      <c r="B2" s="3" t="n"/>
      <c r="C2" s="3" t="n"/>
      <c r="D2" s="3" t="n"/>
      <c r="E2" s="3" t="n"/>
      <c r="F2" s="3" t="n"/>
      <c r="G2" s="3" t="n"/>
      <c r="H2" s="3" t="n"/>
      <c r="I2" s="3" t="n"/>
    </row>
    <row r="4">
      <c r="A4" s="9" t="inlineStr">
        <is>
          <t>Work Order ID</t>
        </is>
      </c>
      <c r="B4" s="9" t="inlineStr">
        <is>
          <t>Due Date</t>
        </is>
      </c>
      <c r="C4" s="9" t="inlineStr">
        <is>
          <t>Routing Hours</t>
        </is>
      </c>
      <c r="D4" s="9" t="inlineStr">
        <is>
          <t>Total Planned Routing Hours</t>
        </is>
      </c>
      <c r="E4" s="9" t="inlineStr">
        <is>
          <t>Remaining Routing Hours</t>
        </is>
      </c>
      <c r="F4" s="9" t="inlineStr">
        <is>
          <t>Latest Planned Date</t>
        </is>
      </c>
      <c r="G4" s="9" t="inlineStr">
        <is>
          <t>Late-Order Risk</t>
        </is>
      </c>
      <c r="H4" s="9" t="inlineStr">
        <is>
          <t>Rescheduling Exception</t>
        </is>
      </c>
      <c r="I4" s="9" t="inlineStr">
        <is>
          <t>Exception Sequence</t>
        </is>
      </c>
    </row>
    <row r="5">
      <c r="A5" s="13" t="inlineStr">
        <is>
          <t>Sample Work Order 1001</t>
        </is>
      </c>
      <c r="B5" s="14" t="n">
        <v>46273</v>
      </c>
      <c r="C5" s="15" t="n">
        <v>4</v>
      </c>
      <c r="D5" s="12">
        <f>IF(OR(A5="",B5="",NOT(ISNUMBER(B5)),NOT(ISNUMBER(C5)),C5&lt;=0),"",IFERROR(SUMIFS('Resource Schedule'!$K$5:$K$104,'Resource Schedule'!$J$5:$J$104,A5),0))</f>
        <v/>
      </c>
      <c r="E5" s="12">
        <f>IF(OR(A5="",B5="",NOT(ISNUMBER(B5)),NOT(ISNUMBER(C5)),C5&lt;=0),"",IFERROR(C5-D5,""))</f>
        <v/>
      </c>
      <c r="F5" s="10">
        <f>IF(OR(A5="",B5="",NOT(ISNUMBER(B5)),NOT(ISNUMBER(C5)),C5&lt;=0),"",IF(COUNTIFS('Resource Schedule'!$J$5:$J$104,A5,'Resource Schedule'!$H$5:$H$104,"&gt;0")=0,"",IFERROR(MAXIFS('Resource Schedule'!$H$5:$H$104,'Resource Schedule'!$J$5:$J$104,A5),"")))</f>
        <v/>
      </c>
      <c r="G5" s="11">
        <f>IF(OR(A5="",B5="",NOT(ISNUMBER(B5)),NOT(ISNUMBER(C5)),C5&lt;=0),"",IF(D5&lt;C5,"Unscheduled Hours",IF(D5&gt;C5,"Overallocated",IF(F5="","Unscheduled Hours",IF(F5&gt;B5,"Late","On Schedule")))))</f>
        <v/>
      </c>
      <c r="H5" s="11">
        <f>IF(OR(A5="",B5="",NOT(ISNUMBER(B5)),NOT(ISNUMBER(C5)),C5&lt;=0),"",IF(G5="On Schedule","",G5))</f>
        <v/>
      </c>
      <c r="I5" s="11">
        <f>IF(H5="","",COUNTIF($H$5:H5,"?*"))</f>
        <v/>
      </c>
    </row>
    <row r="6">
      <c r="A6" s="13" t="inlineStr">
        <is>
          <t>Sample Work Order 1002</t>
        </is>
      </c>
      <c r="B6" s="14" t="n">
        <v>46274</v>
      </c>
      <c r="C6" s="15" t="n">
        <v>6</v>
      </c>
      <c r="D6" s="12">
        <f>IF(OR(A6="",B6="",NOT(ISNUMBER(B6)),NOT(ISNUMBER(C6)),C6&lt;=0),"",IFERROR(SUMIFS('Resource Schedule'!$K$5:$K$104,'Resource Schedule'!$J$5:$J$104,A6),0))</f>
        <v/>
      </c>
      <c r="E6" s="12">
        <f>IF(OR(A6="",B6="",NOT(ISNUMBER(B6)),NOT(ISNUMBER(C6)),C6&lt;=0),"",IFERROR(C6-D6,""))</f>
        <v/>
      </c>
      <c r="F6" s="10">
        <f>IF(OR(A6="",B6="",NOT(ISNUMBER(B6)),NOT(ISNUMBER(C6)),C6&lt;=0),"",IF(COUNTIFS('Resource Schedule'!$J$5:$J$104,A6,'Resource Schedule'!$H$5:$H$104,"&gt;0")=0,"",IFERROR(MAXIFS('Resource Schedule'!$H$5:$H$104,'Resource Schedule'!$J$5:$J$104,A6),"")))</f>
        <v/>
      </c>
      <c r="G6" s="11">
        <f>IF(OR(A6="",B6="",NOT(ISNUMBER(B6)),NOT(ISNUMBER(C6)),C6&lt;=0),"",IF(D6&lt;C6,"Unscheduled Hours",IF(D6&gt;C6,"Overallocated",IF(F6="","Unscheduled Hours",IF(F6&gt;B6,"Late","On Schedule")))))</f>
        <v/>
      </c>
      <c r="H6" s="11">
        <f>IF(OR(A6="",B6="",NOT(ISNUMBER(B6)),NOT(ISNUMBER(C6)),C6&lt;=0),"",IF(G6="On Schedule","",G6))</f>
        <v/>
      </c>
      <c r="I6" s="11">
        <f>IF(H6="","",COUNTIF($H$5:H6,"?*"))</f>
        <v/>
      </c>
    </row>
    <row r="7">
      <c r="A7" s="13" t="inlineStr">
        <is>
          <t>Sample Work Order 1003</t>
        </is>
      </c>
      <c r="B7" s="14" t="n">
        <v>46274</v>
      </c>
      <c r="C7" s="15" t="n">
        <v>8</v>
      </c>
      <c r="D7" s="12">
        <f>IF(OR(A7="",B7="",NOT(ISNUMBER(B7)),NOT(ISNUMBER(C7)),C7&lt;=0),"",IFERROR(SUMIFS('Resource Schedule'!$K$5:$K$104,'Resource Schedule'!$J$5:$J$104,A7),0))</f>
        <v/>
      </c>
      <c r="E7" s="12">
        <f>IF(OR(A7="",B7="",NOT(ISNUMBER(B7)),NOT(ISNUMBER(C7)),C7&lt;=0),"",IFERROR(C7-D7,""))</f>
        <v/>
      </c>
      <c r="F7" s="10">
        <f>IF(OR(A7="",B7="",NOT(ISNUMBER(B7)),NOT(ISNUMBER(C7)),C7&lt;=0),"",IF(COUNTIFS('Resource Schedule'!$J$5:$J$104,A7,'Resource Schedule'!$H$5:$H$104,"&gt;0")=0,"",IFERROR(MAXIFS('Resource Schedule'!$H$5:$H$104,'Resource Schedule'!$J$5:$J$104,A7),"")))</f>
        <v/>
      </c>
      <c r="G7" s="11">
        <f>IF(OR(A7="",B7="",NOT(ISNUMBER(B7)),NOT(ISNUMBER(C7)),C7&lt;=0),"",IF(D7&lt;C7,"Unscheduled Hours",IF(D7&gt;C7,"Overallocated",IF(F7="","Unscheduled Hours",IF(F7&gt;B7,"Late","On Schedule")))))</f>
        <v/>
      </c>
      <c r="H7" s="11">
        <f>IF(OR(A7="",B7="",NOT(ISNUMBER(B7)),NOT(ISNUMBER(C7)),C7&lt;=0),"",IF(G7="On Schedule","",G7))</f>
        <v/>
      </c>
      <c r="I7" s="11">
        <f>IF(H7="","",COUNTIF($H$5:H7,"?*"))</f>
        <v/>
      </c>
    </row>
    <row r="8">
      <c r="A8" s="13" t="inlineStr">
        <is>
          <t>Sample Work Order 1004</t>
        </is>
      </c>
      <c r="B8" s="14" t="n">
        <v>46275</v>
      </c>
      <c r="C8" s="15" t="n">
        <v>3</v>
      </c>
      <c r="D8" s="12">
        <f>IF(OR(A8="",B8="",NOT(ISNUMBER(B8)),NOT(ISNUMBER(C8)),C8&lt;=0),"",IFERROR(SUMIFS('Resource Schedule'!$K$5:$K$104,'Resource Schedule'!$J$5:$J$104,A8),0))</f>
        <v/>
      </c>
      <c r="E8" s="12">
        <f>IF(OR(A8="",B8="",NOT(ISNUMBER(B8)),NOT(ISNUMBER(C8)),C8&lt;=0),"",IFERROR(C8-D8,""))</f>
        <v/>
      </c>
      <c r="F8" s="10">
        <f>IF(OR(A8="",B8="",NOT(ISNUMBER(B8)),NOT(ISNUMBER(C8)),C8&lt;=0),"",IF(COUNTIFS('Resource Schedule'!$J$5:$J$104,A8,'Resource Schedule'!$H$5:$H$104,"&gt;0")=0,"",IFERROR(MAXIFS('Resource Schedule'!$H$5:$H$104,'Resource Schedule'!$J$5:$J$104,A8),"")))</f>
        <v/>
      </c>
      <c r="G8" s="11">
        <f>IF(OR(A8="",B8="",NOT(ISNUMBER(B8)),NOT(ISNUMBER(C8)),C8&lt;=0),"",IF(D8&lt;C8,"Unscheduled Hours",IF(D8&gt;C8,"Overallocated",IF(F8="","Unscheduled Hours",IF(F8&gt;B8,"Late","On Schedule")))))</f>
        <v/>
      </c>
      <c r="H8" s="11">
        <f>IF(OR(A8="",B8="",NOT(ISNUMBER(B8)),NOT(ISNUMBER(C8)),C8&lt;=0),"",IF(G8="On Schedule","",G8))</f>
        <v/>
      </c>
      <c r="I8" s="11">
        <f>IF(H8="","",COUNTIF($H$5:H8,"?*"))</f>
        <v/>
      </c>
    </row>
    <row r="9">
      <c r="A9" s="13" t="inlineStr">
        <is>
          <t>Sample Work Order 1005</t>
        </is>
      </c>
      <c r="B9" s="14" t="n">
        <v>46275</v>
      </c>
      <c r="C9" s="15" t="n">
        <v>5</v>
      </c>
      <c r="D9" s="12">
        <f>IF(OR(A9="",B9="",NOT(ISNUMBER(B9)),NOT(ISNUMBER(C9)),C9&lt;=0),"",IFERROR(SUMIFS('Resource Schedule'!$K$5:$K$104,'Resource Schedule'!$J$5:$J$104,A9),0))</f>
        <v/>
      </c>
      <c r="E9" s="12">
        <f>IF(OR(A9="",B9="",NOT(ISNUMBER(B9)),NOT(ISNUMBER(C9)),C9&lt;=0),"",IFERROR(C9-D9,""))</f>
        <v/>
      </c>
      <c r="F9" s="10">
        <f>IF(OR(A9="",B9="",NOT(ISNUMBER(B9)),NOT(ISNUMBER(C9)),C9&lt;=0),"",IF(COUNTIFS('Resource Schedule'!$J$5:$J$104,A9,'Resource Schedule'!$H$5:$H$104,"&gt;0")=0,"",IFERROR(MAXIFS('Resource Schedule'!$H$5:$H$104,'Resource Schedule'!$J$5:$J$104,A9),"")))</f>
        <v/>
      </c>
      <c r="G9" s="11">
        <f>IF(OR(A9="",B9="",NOT(ISNUMBER(B9)),NOT(ISNUMBER(C9)),C9&lt;=0),"",IF(D9&lt;C9,"Unscheduled Hours",IF(D9&gt;C9,"Overallocated",IF(F9="","Unscheduled Hours",IF(F9&gt;B9,"Late","On Schedule")))))</f>
        <v/>
      </c>
      <c r="H9" s="11">
        <f>IF(OR(A9="",B9="",NOT(ISNUMBER(B9)),NOT(ISNUMBER(C9)),C9&lt;=0),"",IF(G9="On Schedule","",G9))</f>
        <v/>
      </c>
      <c r="I9" s="11">
        <f>IF(H9="","",COUNTIF($H$5:H9,"?*"))</f>
        <v/>
      </c>
    </row>
    <row r="10">
      <c r="A10" s="13" t="inlineStr">
        <is>
          <t>Sample Work Order 1006</t>
        </is>
      </c>
      <c r="B10" s="14" t="n">
        <v>46276</v>
      </c>
      <c r="C10" s="15" t="n">
        <v>4</v>
      </c>
      <c r="D10" s="12">
        <f>IF(OR(A10="",B10="",NOT(ISNUMBER(B10)),NOT(ISNUMBER(C10)),C10&lt;=0),"",IFERROR(SUMIFS('Resource Schedule'!$K$5:$K$104,'Resource Schedule'!$J$5:$J$104,A10),0))</f>
        <v/>
      </c>
      <c r="E10" s="12">
        <f>IF(OR(A10="",B10="",NOT(ISNUMBER(B10)),NOT(ISNUMBER(C10)),C10&lt;=0),"",IFERROR(C10-D10,""))</f>
        <v/>
      </c>
      <c r="F10" s="10">
        <f>IF(OR(A10="",B10="",NOT(ISNUMBER(B10)),NOT(ISNUMBER(C10)),C10&lt;=0),"",IF(COUNTIFS('Resource Schedule'!$J$5:$J$104,A10,'Resource Schedule'!$H$5:$H$104,"&gt;0")=0,"",IFERROR(MAXIFS('Resource Schedule'!$H$5:$H$104,'Resource Schedule'!$J$5:$J$104,A10),"")))</f>
        <v/>
      </c>
      <c r="G10" s="11">
        <f>IF(OR(A10="",B10="",NOT(ISNUMBER(B10)),NOT(ISNUMBER(C10)),C10&lt;=0),"",IF(D10&lt;C10,"Unscheduled Hours",IF(D10&gt;C10,"Overallocated",IF(F10="","Unscheduled Hours",IF(F10&gt;B10,"Late","On Schedule")))))</f>
        <v/>
      </c>
      <c r="H10" s="11">
        <f>IF(OR(A10="",B10="",NOT(ISNUMBER(B10)),NOT(ISNUMBER(C10)),C10&lt;=0),"",IF(G10="On Schedule","",G10))</f>
        <v/>
      </c>
      <c r="I10" s="11">
        <f>IF(H10="","",COUNTIF($H$5:H10,"?*"))</f>
        <v/>
      </c>
    </row>
    <row r="11">
      <c r="A11" s="13" t="inlineStr">
        <is>
          <t>Sample Work Order 1007</t>
        </is>
      </c>
      <c r="B11" s="14" t="n">
        <v>46276</v>
      </c>
      <c r="C11" s="15" t="n">
        <v>6</v>
      </c>
      <c r="D11" s="12">
        <f>IF(OR(A11="",B11="",NOT(ISNUMBER(B11)),NOT(ISNUMBER(C11)),C11&lt;=0),"",IFERROR(SUMIFS('Resource Schedule'!$K$5:$K$104,'Resource Schedule'!$J$5:$J$104,A11),0))</f>
        <v/>
      </c>
      <c r="E11" s="12">
        <f>IF(OR(A11="",B11="",NOT(ISNUMBER(B11)),NOT(ISNUMBER(C11)),C11&lt;=0),"",IFERROR(C11-D11,""))</f>
        <v/>
      </c>
      <c r="F11" s="10">
        <f>IF(OR(A11="",B11="",NOT(ISNUMBER(B11)),NOT(ISNUMBER(C11)),C11&lt;=0),"",IF(COUNTIFS('Resource Schedule'!$J$5:$J$104,A11,'Resource Schedule'!$H$5:$H$104,"&gt;0")=0,"",IFERROR(MAXIFS('Resource Schedule'!$H$5:$H$104,'Resource Schedule'!$J$5:$J$104,A11),"")))</f>
        <v/>
      </c>
      <c r="G11" s="11">
        <f>IF(OR(A11="",B11="",NOT(ISNUMBER(B11)),NOT(ISNUMBER(C11)),C11&lt;=0),"",IF(D11&lt;C11,"Unscheduled Hours",IF(D11&gt;C11,"Overallocated",IF(F11="","Unscheduled Hours",IF(F11&gt;B11,"Late","On Schedule")))))</f>
        <v/>
      </c>
      <c r="H11" s="11">
        <f>IF(OR(A11="",B11="",NOT(ISNUMBER(B11)),NOT(ISNUMBER(C11)),C11&lt;=0),"",IF(G11="On Schedule","",G11))</f>
        <v/>
      </c>
      <c r="I11" s="11">
        <f>IF(H11="","",COUNTIF($H$5:H11,"?*"))</f>
        <v/>
      </c>
    </row>
    <row r="12">
      <c r="A12" s="13" t="inlineStr">
        <is>
          <t>Sample Work Order 1008</t>
        </is>
      </c>
      <c r="B12" s="14" t="n">
        <v>46275</v>
      </c>
      <c r="C12" s="15" t="n">
        <v>2</v>
      </c>
      <c r="D12" s="12">
        <f>IF(OR(A12="",B12="",NOT(ISNUMBER(B12)),NOT(ISNUMBER(C12)),C12&lt;=0),"",IFERROR(SUMIFS('Resource Schedule'!$K$5:$K$104,'Resource Schedule'!$J$5:$J$104,A12),0))</f>
        <v/>
      </c>
      <c r="E12" s="12">
        <f>IF(OR(A12="",B12="",NOT(ISNUMBER(B12)),NOT(ISNUMBER(C12)),C12&lt;=0),"",IFERROR(C12-D12,""))</f>
        <v/>
      </c>
      <c r="F12" s="10">
        <f>IF(OR(A12="",B12="",NOT(ISNUMBER(B12)),NOT(ISNUMBER(C12)),C12&lt;=0),"",IF(COUNTIFS('Resource Schedule'!$J$5:$J$104,A12,'Resource Schedule'!$H$5:$H$104,"&gt;0")=0,"",IFERROR(MAXIFS('Resource Schedule'!$H$5:$H$104,'Resource Schedule'!$J$5:$J$104,A12),"")))</f>
        <v/>
      </c>
      <c r="G12" s="11">
        <f>IF(OR(A12="",B12="",NOT(ISNUMBER(B12)),NOT(ISNUMBER(C12)),C12&lt;=0),"",IF(D12&lt;C12,"Unscheduled Hours",IF(D12&gt;C12,"Overallocated",IF(F12="","Unscheduled Hours",IF(F12&gt;B12,"Late","On Schedule")))))</f>
        <v/>
      </c>
      <c r="H12" s="11">
        <f>IF(OR(A12="",B12="",NOT(ISNUMBER(B12)),NOT(ISNUMBER(C12)),C12&lt;=0),"",IF(G12="On Schedule","",G12))</f>
        <v/>
      </c>
      <c r="I12" s="11">
        <f>IF(H12="","",COUNTIF($H$5:H12,"?*"))</f>
        <v/>
      </c>
    </row>
    <row r="13">
      <c r="A13" s="13" t="n"/>
      <c r="B13" s="14" t="n"/>
      <c r="C13" s="15" t="n"/>
      <c r="D13" s="12">
        <f>IF(OR(A13="",B13="",NOT(ISNUMBER(B13)),NOT(ISNUMBER(C13)),C13&lt;=0),"",IFERROR(SUMIFS('Resource Schedule'!$K$5:$K$104,'Resource Schedule'!$J$5:$J$104,A13),0))</f>
        <v/>
      </c>
      <c r="E13" s="12">
        <f>IF(OR(A13="",B13="",NOT(ISNUMBER(B13)),NOT(ISNUMBER(C13)),C13&lt;=0),"",IFERROR(C13-D13,""))</f>
        <v/>
      </c>
      <c r="F13" s="10">
        <f>IF(OR(A13="",B13="",NOT(ISNUMBER(B13)),NOT(ISNUMBER(C13)),C13&lt;=0),"",IF(COUNTIFS('Resource Schedule'!$J$5:$J$104,A13,'Resource Schedule'!$H$5:$H$104,"&gt;0")=0,"",IFERROR(MAXIFS('Resource Schedule'!$H$5:$H$104,'Resource Schedule'!$J$5:$J$104,A13),"")))</f>
        <v/>
      </c>
      <c r="G13" s="11">
        <f>IF(OR(A13="",B13="",NOT(ISNUMBER(B13)),NOT(ISNUMBER(C13)),C13&lt;=0),"",IF(D13&lt;C13,"Unscheduled Hours",IF(D13&gt;C13,"Overallocated",IF(F13="","Unscheduled Hours",IF(F13&gt;B13,"Late","On Schedule")))))</f>
        <v/>
      </c>
      <c r="H13" s="11">
        <f>IF(OR(A13="",B13="",NOT(ISNUMBER(B13)),NOT(ISNUMBER(C13)),C13&lt;=0),"",IF(G13="On Schedule","",G13))</f>
        <v/>
      </c>
      <c r="I13" s="11">
        <f>IF(H13="","",COUNTIF($H$5:H13,"?*"))</f>
        <v/>
      </c>
    </row>
    <row r="14">
      <c r="A14" s="13" t="n"/>
      <c r="B14" s="14" t="n"/>
      <c r="C14" s="15" t="n"/>
      <c r="D14" s="12">
        <f>IF(OR(A14="",B14="",NOT(ISNUMBER(B14)),NOT(ISNUMBER(C14)),C14&lt;=0),"",IFERROR(SUMIFS('Resource Schedule'!$K$5:$K$104,'Resource Schedule'!$J$5:$J$104,A14),0))</f>
        <v/>
      </c>
      <c r="E14" s="12">
        <f>IF(OR(A14="",B14="",NOT(ISNUMBER(B14)),NOT(ISNUMBER(C14)),C14&lt;=0),"",IFERROR(C14-D14,""))</f>
        <v/>
      </c>
      <c r="F14" s="10">
        <f>IF(OR(A14="",B14="",NOT(ISNUMBER(B14)),NOT(ISNUMBER(C14)),C14&lt;=0),"",IF(COUNTIFS('Resource Schedule'!$J$5:$J$104,A14,'Resource Schedule'!$H$5:$H$104,"&gt;0")=0,"",IFERROR(MAXIFS('Resource Schedule'!$H$5:$H$104,'Resource Schedule'!$J$5:$J$104,A14),"")))</f>
        <v/>
      </c>
      <c r="G14" s="11">
        <f>IF(OR(A14="",B14="",NOT(ISNUMBER(B14)),NOT(ISNUMBER(C14)),C14&lt;=0),"",IF(D14&lt;C14,"Unscheduled Hours",IF(D14&gt;C14,"Overallocated",IF(F14="","Unscheduled Hours",IF(F14&gt;B14,"Late","On Schedule")))))</f>
        <v/>
      </c>
      <c r="H14" s="11">
        <f>IF(OR(A14="",B14="",NOT(ISNUMBER(B14)),NOT(ISNUMBER(C14)),C14&lt;=0),"",IF(G14="On Schedule","",G14))</f>
        <v/>
      </c>
      <c r="I14" s="11">
        <f>IF(H14="","",COUNTIF($H$5:H14,"?*"))</f>
        <v/>
      </c>
    </row>
    <row r="15">
      <c r="A15" s="13" t="n"/>
      <c r="B15" s="14" t="n"/>
      <c r="C15" s="15" t="n"/>
      <c r="D15" s="12">
        <f>IF(OR(A15="",B15="",NOT(ISNUMBER(B15)),NOT(ISNUMBER(C15)),C15&lt;=0),"",IFERROR(SUMIFS('Resource Schedule'!$K$5:$K$104,'Resource Schedule'!$J$5:$J$104,A15),0))</f>
        <v/>
      </c>
      <c r="E15" s="12">
        <f>IF(OR(A15="",B15="",NOT(ISNUMBER(B15)),NOT(ISNUMBER(C15)),C15&lt;=0),"",IFERROR(C15-D15,""))</f>
        <v/>
      </c>
      <c r="F15" s="10">
        <f>IF(OR(A15="",B15="",NOT(ISNUMBER(B15)),NOT(ISNUMBER(C15)),C15&lt;=0),"",IF(COUNTIFS('Resource Schedule'!$J$5:$J$104,A15,'Resource Schedule'!$H$5:$H$104,"&gt;0")=0,"",IFERROR(MAXIFS('Resource Schedule'!$H$5:$H$104,'Resource Schedule'!$J$5:$J$104,A15),"")))</f>
        <v/>
      </c>
      <c r="G15" s="11">
        <f>IF(OR(A15="",B15="",NOT(ISNUMBER(B15)),NOT(ISNUMBER(C15)),C15&lt;=0),"",IF(D15&lt;C15,"Unscheduled Hours",IF(D15&gt;C15,"Overallocated",IF(F15="","Unscheduled Hours",IF(F15&gt;B15,"Late","On Schedule")))))</f>
        <v/>
      </c>
      <c r="H15" s="11">
        <f>IF(OR(A15="",B15="",NOT(ISNUMBER(B15)),NOT(ISNUMBER(C15)),C15&lt;=0),"",IF(G15="On Schedule","",G15))</f>
        <v/>
      </c>
      <c r="I15" s="11">
        <f>IF(H15="","",COUNTIF($H$5:H15,"?*"))</f>
        <v/>
      </c>
    </row>
    <row r="16">
      <c r="A16" s="13" t="n"/>
      <c r="B16" s="14" t="n"/>
      <c r="C16" s="15" t="n"/>
      <c r="D16" s="12">
        <f>IF(OR(A16="",B16="",NOT(ISNUMBER(B16)),NOT(ISNUMBER(C16)),C16&lt;=0),"",IFERROR(SUMIFS('Resource Schedule'!$K$5:$K$104,'Resource Schedule'!$J$5:$J$104,A16),0))</f>
        <v/>
      </c>
      <c r="E16" s="12">
        <f>IF(OR(A16="",B16="",NOT(ISNUMBER(B16)),NOT(ISNUMBER(C16)),C16&lt;=0),"",IFERROR(C16-D16,""))</f>
        <v/>
      </c>
      <c r="F16" s="10">
        <f>IF(OR(A16="",B16="",NOT(ISNUMBER(B16)),NOT(ISNUMBER(C16)),C16&lt;=0),"",IF(COUNTIFS('Resource Schedule'!$J$5:$J$104,A16,'Resource Schedule'!$H$5:$H$104,"&gt;0")=0,"",IFERROR(MAXIFS('Resource Schedule'!$H$5:$H$104,'Resource Schedule'!$J$5:$J$104,A16),"")))</f>
        <v/>
      </c>
      <c r="G16" s="11">
        <f>IF(OR(A16="",B16="",NOT(ISNUMBER(B16)),NOT(ISNUMBER(C16)),C16&lt;=0),"",IF(D16&lt;C16,"Unscheduled Hours",IF(D16&gt;C16,"Overallocated",IF(F16="","Unscheduled Hours",IF(F16&gt;B16,"Late","On Schedule")))))</f>
        <v/>
      </c>
      <c r="H16" s="11">
        <f>IF(OR(A16="",B16="",NOT(ISNUMBER(B16)),NOT(ISNUMBER(C16)),C16&lt;=0),"",IF(G16="On Schedule","",G16))</f>
        <v/>
      </c>
      <c r="I16" s="11">
        <f>IF(H16="","",COUNTIF($H$5:H16,"?*"))</f>
        <v/>
      </c>
    </row>
    <row r="17">
      <c r="A17" s="13" t="n"/>
      <c r="B17" s="14" t="n"/>
      <c r="C17" s="15" t="n"/>
      <c r="D17" s="12">
        <f>IF(OR(A17="",B17="",NOT(ISNUMBER(B17)),NOT(ISNUMBER(C17)),C17&lt;=0),"",IFERROR(SUMIFS('Resource Schedule'!$K$5:$K$104,'Resource Schedule'!$J$5:$J$104,A17),0))</f>
        <v/>
      </c>
      <c r="E17" s="12">
        <f>IF(OR(A17="",B17="",NOT(ISNUMBER(B17)),NOT(ISNUMBER(C17)),C17&lt;=0),"",IFERROR(C17-D17,""))</f>
        <v/>
      </c>
      <c r="F17" s="10">
        <f>IF(OR(A17="",B17="",NOT(ISNUMBER(B17)),NOT(ISNUMBER(C17)),C17&lt;=0),"",IF(COUNTIFS('Resource Schedule'!$J$5:$J$104,A17,'Resource Schedule'!$H$5:$H$104,"&gt;0")=0,"",IFERROR(MAXIFS('Resource Schedule'!$H$5:$H$104,'Resource Schedule'!$J$5:$J$104,A17),"")))</f>
        <v/>
      </c>
      <c r="G17" s="11">
        <f>IF(OR(A17="",B17="",NOT(ISNUMBER(B17)),NOT(ISNUMBER(C17)),C17&lt;=0),"",IF(D17&lt;C17,"Unscheduled Hours",IF(D17&gt;C17,"Overallocated",IF(F17="","Unscheduled Hours",IF(F17&gt;B17,"Late","On Schedule")))))</f>
        <v/>
      </c>
      <c r="H17" s="11">
        <f>IF(OR(A17="",B17="",NOT(ISNUMBER(B17)),NOT(ISNUMBER(C17)),C17&lt;=0),"",IF(G17="On Schedule","",G17))</f>
        <v/>
      </c>
      <c r="I17" s="11">
        <f>IF(H17="","",COUNTIF($H$5:H17,"?*"))</f>
        <v/>
      </c>
    </row>
    <row r="18">
      <c r="A18" s="13" t="n"/>
      <c r="B18" s="14" t="n"/>
      <c r="C18" s="15" t="n"/>
      <c r="D18" s="12">
        <f>IF(OR(A18="",B18="",NOT(ISNUMBER(B18)),NOT(ISNUMBER(C18)),C18&lt;=0),"",IFERROR(SUMIFS('Resource Schedule'!$K$5:$K$104,'Resource Schedule'!$J$5:$J$104,A18),0))</f>
        <v/>
      </c>
      <c r="E18" s="12">
        <f>IF(OR(A18="",B18="",NOT(ISNUMBER(B18)),NOT(ISNUMBER(C18)),C18&lt;=0),"",IFERROR(C18-D18,""))</f>
        <v/>
      </c>
      <c r="F18" s="10">
        <f>IF(OR(A18="",B18="",NOT(ISNUMBER(B18)),NOT(ISNUMBER(C18)),C18&lt;=0),"",IF(COUNTIFS('Resource Schedule'!$J$5:$J$104,A18,'Resource Schedule'!$H$5:$H$104,"&gt;0")=0,"",IFERROR(MAXIFS('Resource Schedule'!$H$5:$H$104,'Resource Schedule'!$J$5:$J$104,A18),"")))</f>
        <v/>
      </c>
      <c r="G18" s="11">
        <f>IF(OR(A18="",B18="",NOT(ISNUMBER(B18)),NOT(ISNUMBER(C18)),C18&lt;=0),"",IF(D18&lt;C18,"Unscheduled Hours",IF(D18&gt;C18,"Overallocated",IF(F18="","Unscheduled Hours",IF(F18&gt;B18,"Late","On Schedule")))))</f>
        <v/>
      </c>
      <c r="H18" s="11">
        <f>IF(OR(A18="",B18="",NOT(ISNUMBER(B18)),NOT(ISNUMBER(C18)),C18&lt;=0),"",IF(G18="On Schedule","",G18))</f>
        <v/>
      </c>
      <c r="I18" s="11">
        <f>IF(H18="","",COUNTIF($H$5:H18,"?*"))</f>
        <v/>
      </c>
    </row>
    <row r="19">
      <c r="A19" s="13" t="n"/>
      <c r="B19" s="14" t="n"/>
      <c r="C19" s="15" t="n"/>
      <c r="D19" s="12">
        <f>IF(OR(A19="",B19="",NOT(ISNUMBER(B19)),NOT(ISNUMBER(C19)),C19&lt;=0),"",IFERROR(SUMIFS('Resource Schedule'!$K$5:$K$104,'Resource Schedule'!$J$5:$J$104,A19),0))</f>
        <v/>
      </c>
      <c r="E19" s="12">
        <f>IF(OR(A19="",B19="",NOT(ISNUMBER(B19)),NOT(ISNUMBER(C19)),C19&lt;=0),"",IFERROR(C19-D19,""))</f>
        <v/>
      </c>
      <c r="F19" s="10">
        <f>IF(OR(A19="",B19="",NOT(ISNUMBER(B19)),NOT(ISNUMBER(C19)),C19&lt;=0),"",IF(COUNTIFS('Resource Schedule'!$J$5:$J$104,A19,'Resource Schedule'!$H$5:$H$104,"&gt;0")=0,"",IFERROR(MAXIFS('Resource Schedule'!$H$5:$H$104,'Resource Schedule'!$J$5:$J$104,A19),"")))</f>
        <v/>
      </c>
      <c r="G19" s="11">
        <f>IF(OR(A19="",B19="",NOT(ISNUMBER(B19)),NOT(ISNUMBER(C19)),C19&lt;=0),"",IF(D19&lt;C19,"Unscheduled Hours",IF(D19&gt;C19,"Overallocated",IF(F19="","Unscheduled Hours",IF(F19&gt;B19,"Late","On Schedule")))))</f>
        <v/>
      </c>
      <c r="H19" s="11">
        <f>IF(OR(A19="",B19="",NOT(ISNUMBER(B19)),NOT(ISNUMBER(C19)),C19&lt;=0),"",IF(G19="On Schedule","",G19))</f>
        <v/>
      </c>
      <c r="I19" s="11">
        <f>IF(H19="","",COUNTIF($H$5:H19,"?*"))</f>
        <v/>
      </c>
    </row>
    <row r="20">
      <c r="A20" s="13" t="n"/>
      <c r="B20" s="14" t="n"/>
      <c r="C20" s="15" t="n"/>
      <c r="D20" s="12">
        <f>IF(OR(A20="",B20="",NOT(ISNUMBER(B20)),NOT(ISNUMBER(C20)),C20&lt;=0),"",IFERROR(SUMIFS('Resource Schedule'!$K$5:$K$104,'Resource Schedule'!$J$5:$J$104,A20),0))</f>
        <v/>
      </c>
      <c r="E20" s="12">
        <f>IF(OR(A20="",B20="",NOT(ISNUMBER(B20)),NOT(ISNUMBER(C20)),C20&lt;=0),"",IFERROR(C20-D20,""))</f>
        <v/>
      </c>
      <c r="F20" s="10">
        <f>IF(OR(A20="",B20="",NOT(ISNUMBER(B20)),NOT(ISNUMBER(C20)),C20&lt;=0),"",IF(COUNTIFS('Resource Schedule'!$J$5:$J$104,A20,'Resource Schedule'!$H$5:$H$104,"&gt;0")=0,"",IFERROR(MAXIFS('Resource Schedule'!$H$5:$H$104,'Resource Schedule'!$J$5:$J$104,A20),"")))</f>
        <v/>
      </c>
      <c r="G20" s="11">
        <f>IF(OR(A20="",B20="",NOT(ISNUMBER(B20)),NOT(ISNUMBER(C20)),C20&lt;=0),"",IF(D20&lt;C20,"Unscheduled Hours",IF(D20&gt;C20,"Overallocated",IF(F20="","Unscheduled Hours",IF(F20&gt;B20,"Late","On Schedule")))))</f>
        <v/>
      </c>
      <c r="H20" s="11">
        <f>IF(OR(A20="",B20="",NOT(ISNUMBER(B20)),NOT(ISNUMBER(C20)),C20&lt;=0),"",IF(G20="On Schedule","",G20))</f>
        <v/>
      </c>
      <c r="I20" s="11">
        <f>IF(H20="","",COUNTIF($H$5:H20,"?*"))</f>
        <v/>
      </c>
    </row>
    <row r="21">
      <c r="A21" s="13" t="n"/>
      <c r="B21" s="14" t="n"/>
      <c r="C21" s="15" t="n"/>
      <c r="D21" s="12">
        <f>IF(OR(A21="",B21="",NOT(ISNUMBER(B21)),NOT(ISNUMBER(C21)),C21&lt;=0),"",IFERROR(SUMIFS('Resource Schedule'!$K$5:$K$104,'Resource Schedule'!$J$5:$J$104,A21),0))</f>
        <v/>
      </c>
      <c r="E21" s="12">
        <f>IF(OR(A21="",B21="",NOT(ISNUMBER(B21)),NOT(ISNUMBER(C21)),C21&lt;=0),"",IFERROR(C21-D21,""))</f>
        <v/>
      </c>
      <c r="F21" s="10">
        <f>IF(OR(A21="",B21="",NOT(ISNUMBER(B21)),NOT(ISNUMBER(C21)),C21&lt;=0),"",IF(COUNTIFS('Resource Schedule'!$J$5:$J$104,A21,'Resource Schedule'!$H$5:$H$104,"&gt;0")=0,"",IFERROR(MAXIFS('Resource Schedule'!$H$5:$H$104,'Resource Schedule'!$J$5:$J$104,A21),"")))</f>
        <v/>
      </c>
      <c r="G21" s="11">
        <f>IF(OR(A21="",B21="",NOT(ISNUMBER(B21)),NOT(ISNUMBER(C21)),C21&lt;=0),"",IF(D21&lt;C21,"Unscheduled Hours",IF(D21&gt;C21,"Overallocated",IF(F21="","Unscheduled Hours",IF(F21&gt;B21,"Late","On Schedule")))))</f>
        <v/>
      </c>
      <c r="H21" s="11">
        <f>IF(OR(A21="",B21="",NOT(ISNUMBER(B21)),NOT(ISNUMBER(C21)),C21&lt;=0),"",IF(G21="On Schedule","",G21))</f>
        <v/>
      </c>
      <c r="I21" s="11">
        <f>IF(H21="","",COUNTIF($H$5:H21,"?*"))</f>
        <v/>
      </c>
    </row>
    <row r="22">
      <c r="A22" s="13" t="n"/>
      <c r="B22" s="14" t="n"/>
      <c r="C22" s="15" t="n"/>
      <c r="D22" s="12">
        <f>IF(OR(A22="",B22="",NOT(ISNUMBER(B22)),NOT(ISNUMBER(C22)),C22&lt;=0),"",IFERROR(SUMIFS('Resource Schedule'!$K$5:$K$104,'Resource Schedule'!$J$5:$J$104,A22),0))</f>
        <v/>
      </c>
      <c r="E22" s="12">
        <f>IF(OR(A22="",B22="",NOT(ISNUMBER(B22)),NOT(ISNUMBER(C22)),C22&lt;=0),"",IFERROR(C22-D22,""))</f>
        <v/>
      </c>
      <c r="F22" s="10">
        <f>IF(OR(A22="",B22="",NOT(ISNUMBER(B22)),NOT(ISNUMBER(C22)),C22&lt;=0),"",IF(COUNTIFS('Resource Schedule'!$J$5:$J$104,A22,'Resource Schedule'!$H$5:$H$104,"&gt;0")=0,"",IFERROR(MAXIFS('Resource Schedule'!$H$5:$H$104,'Resource Schedule'!$J$5:$J$104,A22),"")))</f>
        <v/>
      </c>
      <c r="G22" s="11">
        <f>IF(OR(A22="",B22="",NOT(ISNUMBER(B22)),NOT(ISNUMBER(C22)),C22&lt;=0),"",IF(D22&lt;C22,"Unscheduled Hours",IF(D22&gt;C22,"Overallocated",IF(F22="","Unscheduled Hours",IF(F22&gt;B22,"Late","On Schedule")))))</f>
        <v/>
      </c>
      <c r="H22" s="11">
        <f>IF(OR(A22="",B22="",NOT(ISNUMBER(B22)),NOT(ISNUMBER(C22)),C22&lt;=0),"",IF(G22="On Schedule","",G22))</f>
        <v/>
      </c>
      <c r="I22" s="11">
        <f>IF(H22="","",COUNTIF($H$5:H22,"?*"))</f>
        <v/>
      </c>
    </row>
    <row r="23">
      <c r="A23" s="13" t="n"/>
      <c r="B23" s="14" t="n"/>
      <c r="C23" s="15" t="n"/>
      <c r="D23" s="12">
        <f>IF(OR(A23="",B23="",NOT(ISNUMBER(B23)),NOT(ISNUMBER(C23)),C23&lt;=0),"",IFERROR(SUMIFS('Resource Schedule'!$K$5:$K$104,'Resource Schedule'!$J$5:$J$104,A23),0))</f>
        <v/>
      </c>
      <c r="E23" s="12">
        <f>IF(OR(A23="",B23="",NOT(ISNUMBER(B23)),NOT(ISNUMBER(C23)),C23&lt;=0),"",IFERROR(C23-D23,""))</f>
        <v/>
      </c>
      <c r="F23" s="10">
        <f>IF(OR(A23="",B23="",NOT(ISNUMBER(B23)),NOT(ISNUMBER(C23)),C23&lt;=0),"",IF(COUNTIFS('Resource Schedule'!$J$5:$J$104,A23,'Resource Schedule'!$H$5:$H$104,"&gt;0")=0,"",IFERROR(MAXIFS('Resource Schedule'!$H$5:$H$104,'Resource Schedule'!$J$5:$J$104,A23),"")))</f>
        <v/>
      </c>
      <c r="G23" s="11">
        <f>IF(OR(A23="",B23="",NOT(ISNUMBER(B23)),NOT(ISNUMBER(C23)),C23&lt;=0),"",IF(D23&lt;C23,"Unscheduled Hours",IF(D23&gt;C23,"Overallocated",IF(F23="","Unscheduled Hours",IF(F23&gt;B23,"Late","On Schedule")))))</f>
        <v/>
      </c>
      <c r="H23" s="11">
        <f>IF(OR(A23="",B23="",NOT(ISNUMBER(B23)),NOT(ISNUMBER(C23)),C23&lt;=0),"",IF(G23="On Schedule","",G23))</f>
        <v/>
      </c>
      <c r="I23" s="11">
        <f>IF(H23="","",COUNTIF($H$5:H23,"?*"))</f>
        <v/>
      </c>
    </row>
    <row r="24">
      <c r="A24" s="13" t="n"/>
      <c r="B24" s="14" t="n"/>
      <c r="C24" s="15" t="n"/>
      <c r="D24" s="12">
        <f>IF(OR(A24="",B24="",NOT(ISNUMBER(B24)),NOT(ISNUMBER(C24)),C24&lt;=0),"",IFERROR(SUMIFS('Resource Schedule'!$K$5:$K$104,'Resource Schedule'!$J$5:$J$104,A24),0))</f>
        <v/>
      </c>
      <c r="E24" s="12">
        <f>IF(OR(A24="",B24="",NOT(ISNUMBER(B24)),NOT(ISNUMBER(C24)),C24&lt;=0),"",IFERROR(C24-D24,""))</f>
        <v/>
      </c>
      <c r="F24" s="10">
        <f>IF(OR(A24="",B24="",NOT(ISNUMBER(B24)),NOT(ISNUMBER(C24)),C24&lt;=0),"",IF(COUNTIFS('Resource Schedule'!$J$5:$J$104,A24,'Resource Schedule'!$H$5:$H$104,"&gt;0")=0,"",IFERROR(MAXIFS('Resource Schedule'!$H$5:$H$104,'Resource Schedule'!$J$5:$J$104,A24),"")))</f>
        <v/>
      </c>
      <c r="G24" s="11">
        <f>IF(OR(A24="",B24="",NOT(ISNUMBER(B24)),NOT(ISNUMBER(C24)),C24&lt;=0),"",IF(D24&lt;C24,"Unscheduled Hours",IF(D24&gt;C24,"Overallocated",IF(F24="","Unscheduled Hours",IF(F24&gt;B24,"Late","On Schedule")))))</f>
        <v/>
      </c>
      <c r="H24" s="11">
        <f>IF(OR(A24="",B24="",NOT(ISNUMBER(B24)),NOT(ISNUMBER(C24)),C24&lt;=0),"",IF(G24="On Schedule","",G24))</f>
        <v/>
      </c>
      <c r="I24" s="11">
        <f>IF(H24="","",COUNTIF($H$5:H24,"?*"))</f>
        <v/>
      </c>
    </row>
    <row r="25">
      <c r="A25" s="13" t="n"/>
      <c r="B25" s="14" t="n"/>
      <c r="C25" s="15" t="n"/>
      <c r="D25" s="12">
        <f>IF(OR(A25="",B25="",NOT(ISNUMBER(B25)),NOT(ISNUMBER(C25)),C25&lt;=0),"",IFERROR(SUMIFS('Resource Schedule'!$K$5:$K$104,'Resource Schedule'!$J$5:$J$104,A25),0))</f>
        <v/>
      </c>
      <c r="E25" s="12">
        <f>IF(OR(A25="",B25="",NOT(ISNUMBER(B25)),NOT(ISNUMBER(C25)),C25&lt;=0),"",IFERROR(C25-D25,""))</f>
        <v/>
      </c>
      <c r="F25" s="10">
        <f>IF(OR(A25="",B25="",NOT(ISNUMBER(B25)),NOT(ISNUMBER(C25)),C25&lt;=0),"",IF(COUNTIFS('Resource Schedule'!$J$5:$J$104,A25,'Resource Schedule'!$H$5:$H$104,"&gt;0")=0,"",IFERROR(MAXIFS('Resource Schedule'!$H$5:$H$104,'Resource Schedule'!$J$5:$J$104,A25),"")))</f>
        <v/>
      </c>
      <c r="G25" s="11">
        <f>IF(OR(A25="",B25="",NOT(ISNUMBER(B25)),NOT(ISNUMBER(C25)),C25&lt;=0),"",IF(D25&lt;C25,"Unscheduled Hours",IF(D25&gt;C25,"Overallocated",IF(F25="","Unscheduled Hours",IF(F25&gt;B25,"Late","On Schedule")))))</f>
        <v/>
      </c>
      <c r="H25" s="11">
        <f>IF(OR(A25="",B25="",NOT(ISNUMBER(B25)),NOT(ISNUMBER(C25)),C25&lt;=0),"",IF(G25="On Schedule","",G25))</f>
        <v/>
      </c>
      <c r="I25" s="11">
        <f>IF(H25="","",COUNTIF($H$5:H25,"?*"))</f>
        <v/>
      </c>
    </row>
    <row r="26">
      <c r="A26" s="13" t="n"/>
      <c r="B26" s="14" t="n"/>
      <c r="C26" s="15" t="n"/>
      <c r="D26" s="12">
        <f>IF(OR(A26="",B26="",NOT(ISNUMBER(B26)),NOT(ISNUMBER(C26)),C26&lt;=0),"",IFERROR(SUMIFS('Resource Schedule'!$K$5:$K$104,'Resource Schedule'!$J$5:$J$104,A26),0))</f>
        <v/>
      </c>
      <c r="E26" s="12">
        <f>IF(OR(A26="",B26="",NOT(ISNUMBER(B26)),NOT(ISNUMBER(C26)),C26&lt;=0),"",IFERROR(C26-D26,""))</f>
        <v/>
      </c>
      <c r="F26" s="10">
        <f>IF(OR(A26="",B26="",NOT(ISNUMBER(B26)),NOT(ISNUMBER(C26)),C26&lt;=0),"",IF(COUNTIFS('Resource Schedule'!$J$5:$J$104,A26,'Resource Schedule'!$H$5:$H$104,"&gt;0")=0,"",IFERROR(MAXIFS('Resource Schedule'!$H$5:$H$104,'Resource Schedule'!$J$5:$J$104,A26),"")))</f>
        <v/>
      </c>
      <c r="G26" s="11">
        <f>IF(OR(A26="",B26="",NOT(ISNUMBER(B26)),NOT(ISNUMBER(C26)),C26&lt;=0),"",IF(D26&lt;C26,"Unscheduled Hours",IF(D26&gt;C26,"Overallocated",IF(F26="","Unscheduled Hours",IF(F26&gt;B26,"Late","On Schedule")))))</f>
        <v/>
      </c>
      <c r="H26" s="11">
        <f>IF(OR(A26="",B26="",NOT(ISNUMBER(B26)),NOT(ISNUMBER(C26)),C26&lt;=0),"",IF(G26="On Schedule","",G26))</f>
        <v/>
      </c>
      <c r="I26" s="11">
        <f>IF(H26="","",COUNTIF($H$5:H26,"?*"))</f>
        <v/>
      </c>
    </row>
    <row r="27">
      <c r="A27" s="13" t="n"/>
      <c r="B27" s="14" t="n"/>
      <c r="C27" s="15" t="n"/>
      <c r="D27" s="12">
        <f>IF(OR(A27="",B27="",NOT(ISNUMBER(B27)),NOT(ISNUMBER(C27)),C27&lt;=0),"",IFERROR(SUMIFS('Resource Schedule'!$K$5:$K$104,'Resource Schedule'!$J$5:$J$104,A27),0))</f>
        <v/>
      </c>
      <c r="E27" s="12">
        <f>IF(OR(A27="",B27="",NOT(ISNUMBER(B27)),NOT(ISNUMBER(C27)),C27&lt;=0),"",IFERROR(C27-D27,""))</f>
        <v/>
      </c>
      <c r="F27" s="10">
        <f>IF(OR(A27="",B27="",NOT(ISNUMBER(B27)),NOT(ISNUMBER(C27)),C27&lt;=0),"",IF(COUNTIFS('Resource Schedule'!$J$5:$J$104,A27,'Resource Schedule'!$H$5:$H$104,"&gt;0")=0,"",IFERROR(MAXIFS('Resource Schedule'!$H$5:$H$104,'Resource Schedule'!$J$5:$J$104,A27),"")))</f>
        <v/>
      </c>
      <c r="G27" s="11">
        <f>IF(OR(A27="",B27="",NOT(ISNUMBER(B27)),NOT(ISNUMBER(C27)),C27&lt;=0),"",IF(D27&lt;C27,"Unscheduled Hours",IF(D27&gt;C27,"Overallocated",IF(F27="","Unscheduled Hours",IF(F27&gt;B27,"Late","On Schedule")))))</f>
        <v/>
      </c>
      <c r="H27" s="11">
        <f>IF(OR(A27="",B27="",NOT(ISNUMBER(B27)),NOT(ISNUMBER(C27)),C27&lt;=0),"",IF(G27="On Schedule","",G27))</f>
        <v/>
      </c>
      <c r="I27" s="11">
        <f>IF(H27="","",COUNTIF($H$5:H27,"?*"))</f>
        <v/>
      </c>
    </row>
    <row r="28">
      <c r="A28" s="13" t="n"/>
      <c r="B28" s="14" t="n"/>
      <c r="C28" s="15" t="n"/>
      <c r="D28" s="12">
        <f>IF(OR(A28="",B28="",NOT(ISNUMBER(B28)),NOT(ISNUMBER(C28)),C28&lt;=0),"",IFERROR(SUMIFS('Resource Schedule'!$K$5:$K$104,'Resource Schedule'!$J$5:$J$104,A28),0))</f>
        <v/>
      </c>
      <c r="E28" s="12">
        <f>IF(OR(A28="",B28="",NOT(ISNUMBER(B28)),NOT(ISNUMBER(C28)),C28&lt;=0),"",IFERROR(C28-D28,""))</f>
        <v/>
      </c>
      <c r="F28" s="10">
        <f>IF(OR(A28="",B28="",NOT(ISNUMBER(B28)),NOT(ISNUMBER(C28)),C28&lt;=0),"",IF(COUNTIFS('Resource Schedule'!$J$5:$J$104,A28,'Resource Schedule'!$H$5:$H$104,"&gt;0")=0,"",IFERROR(MAXIFS('Resource Schedule'!$H$5:$H$104,'Resource Schedule'!$J$5:$J$104,A28),"")))</f>
        <v/>
      </c>
      <c r="G28" s="11">
        <f>IF(OR(A28="",B28="",NOT(ISNUMBER(B28)),NOT(ISNUMBER(C28)),C28&lt;=0),"",IF(D28&lt;C28,"Unscheduled Hours",IF(D28&gt;C28,"Overallocated",IF(F28="","Unscheduled Hours",IF(F28&gt;B28,"Late","On Schedule")))))</f>
        <v/>
      </c>
      <c r="H28" s="11">
        <f>IF(OR(A28="",B28="",NOT(ISNUMBER(B28)),NOT(ISNUMBER(C28)),C28&lt;=0),"",IF(G28="On Schedule","",G28))</f>
        <v/>
      </c>
      <c r="I28" s="11">
        <f>IF(H28="","",COUNTIF($H$5:H28,"?*"))</f>
        <v/>
      </c>
    </row>
    <row r="29">
      <c r="A29" s="13" t="n"/>
      <c r="B29" s="14" t="n"/>
      <c r="C29" s="15" t="n"/>
      <c r="D29" s="12">
        <f>IF(OR(A29="",B29="",NOT(ISNUMBER(B29)),NOT(ISNUMBER(C29)),C29&lt;=0),"",IFERROR(SUMIFS('Resource Schedule'!$K$5:$K$104,'Resource Schedule'!$J$5:$J$104,A29),0))</f>
        <v/>
      </c>
      <c r="E29" s="12">
        <f>IF(OR(A29="",B29="",NOT(ISNUMBER(B29)),NOT(ISNUMBER(C29)),C29&lt;=0),"",IFERROR(C29-D29,""))</f>
        <v/>
      </c>
      <c r="F29" s="10">
        <f>IF(OR(A29="",B29="",NOT(ISNUMBER(B29)),NOT(ISNUMBER(C29)),C29&lt;=0),"",IF(COUNTIFS('Resource Schedule'!$J$5:$J$104,A29,'Resource Schedule'!$H$5:$H$104,"&gt;0")=0,"",IFERROR(MAXIFS('Resource Schedule'!$H$5:$H$104,'Resource Schedule'!$J$5:$J$104,A29),"")))</f>
        <v/>
      </c>
      <c r="G29" s="11">
        <f>IF(OR(A29="",B29="",NOT(ISNUMBER(B29)),NOT(ISNUMBER(C29)),C29&lt;=0),"",IF(D29&lt;C29,"Unscheduled Hours",IF(D29&gt;C29,"Overallocated",IF(F29="","Unscheduled Hours",IF(F29&gt;B29,"Late","On Schedule")))))</f>
        <v/>
      </c>
      <c r="H29" s="11">
        <f>IF(OR(A29="",B29="",NOT(ISNUMBER(B29)),NOT(ISNUMBER(C29)),C29&lt;=0),"",IF(G29="On Schedule","",G29))</f>
        <v/>
      </c>
      <c r="I29" s="11">
        <f>IF(H29="","",COUNTIF($H$5:H29,"?*"))</f>
        <v/>
      </c>
    </row>
    <row r="30">
      <c r="A30" s="13" t="n"/>
      <c r="B30" s="14" t="n"/>
      <c r="C30" s="15" t="n"/>
      <c r="D30" s="12">
        <f>IF(OR(A30="",B30="",NOT(ISNUMBER(B30)),NOT(ISNUMBER(C30)),C30&lt;=0),"",IFERROR(SUMIFS('Resource Schedule'!$K$5:$K$104,'Resource Schedule'!$J$5:$J$104,A30),0))</f>
        <v/>
      </c>
      <c r="E30" s="12">
        <f>IF(OR(A30="",B30="",NOT(ISNUMBER(B30)),NOT(ISNUMBER(C30)),C30&lt;=0),"",IFERROR(C30-D30,""))</f>
        <v/>
      </c>
      <c r="F30" s="10">
        <f>IF(OR(A30="",B30="",NOT(ISNUMBER(B30)),NOT(ISNUMBER(C30)),C30&lt;=0),"",IF(COUNTIFS('Resource Schedule'!$J$5:$J$104,A30,'Resource Schedule'!$H$5:$H$104,"&gt;0")=0,"",IFERROR(MAXIFS('Resource Schedule'!$H$5:$H$104,'Resource Schedule'!$J$5:$J$104,A30),"")))</f>
        <v/>
      </c>
      <c r="G30" s="11">
        <f>IF(OR(A30="",B30="",NOT(ISNUMBER(B30)),NOT(ISNUMBER(C30)),C30&lt;=0),"",IF(D30&lt;C30,"Unscheduled Hours",IF(D30&gt;C30,"Overallocated",IF(F30="","Unscheduled Hours",IF(F30&gt;B30,"Late","On Schedule")))))</f>
        <v/>
      </c>
      <c r="H30" s="11">
        <f>IF(OR(A30="",B30="",NOT(ISNUMBER(B30)),NOT(ISNUMBER(C30)),C30&lt;=0),"",IF(G30="On Schedule","",G30))</f>
        <v/>
      </c>
      <c r="I30" s="11">
        <f>IF(H30="","",COUNTIF($H$5:H30,"?*"))</f>
        <v/>
      </c>
    </row>
    <row r="31">
      <c r="A31" s="13" t="n"/>
      <c r="B31" s="14" t="n"/>
      <c r="C31" s="15" t="n"/>
      <c r="D31" s="12">
        <f>IF(OR(A31="",B31="",NOT(ISNUMBER(B31)),NOT(ISNUMBER(C31)),C31&lt;=0),"",IFERROR(SUMIFS('Resource Schedule'!$K$5:$K$104,'Resource Schedule'!$J$5:$J$104,A31),0))</f>
        <v/>
      </c>
      <c r="E31" s="12">
        <f>IF(OR(A31="",B31="",NOT(ISNUMBER(B31)),NOT(ISNUMBER(C31)),C31&lt;=0),"",IFERROR(C31-D31,""))</f>
        <v/>
      </c>
      <c r="F31" s="10">
        <f>IF(OR(A31="",B31="",NOT(ISNUMBER(B31)),NOT(ISNUMBER(C31)),C31&lt;=0),"",IF(COUNTIFS('Resource Schedule'!$J$5:$J$104,A31,'Resource Schedule'!$H$5:$H$104,"&gt;0")=0,"",IFERROR(MAXIFS('Resource Schedule'!$H$5:$H$104,'Resource Schedule'!$J$5:$J$104,A31),"")))</f>
        <v/>
      </c>
      <c r="G31" s="11">
        <f>IF(OR(A31="",B31="",NOT(ISNUMBER(B31)),NOT(ISNUMBER(C31)),C31&lt;=0),"",IF(D31&lt;C31,"Unscheduled Hours",IF(D31&gt;C31,"Overallocated",IF(F31="","Unscheduled Hours",IF(F31&gt;B31,"Late","On Schedule")))))</f>
        <v/>
      </c>
      <c r="H31" s="11">
        <f>IF(OR(A31="",B31="",NOT(ISNUMBER(B31)),NOT(ISNUMBER(C31)),C31&lt;=0),"",IF(G31="On Schedule","",G31))</f>
        <v/>
      </c>
      <c r="I31" s="11">
        <f>IF(H31="","",COUNTIF($H$5:H31,"?*"))</f>
        <v/>
      </c>
    </row>
    <row r="32">
      <c r="A32" s="13" t="n"/>
      <c r="B32" s="14" t="n"/>
      <c r="C32" s="15" t="n"/>
      <c r="D32" s="12">
        <f>IF(OR(A32="",B32="",NOT(ISNUMBER(B32)),NOT(ISNUMBER(C32)),C32&lt;=0),"",IFERROR(SUMIFS('Resource Schedule'!$K$5:$K$104,'Resource Schedule'!$J$5:$J$104,A32),0))</f>
        <v/>
      </c>
      <c r="E32" s="12">
        <f>IF(OR(A32="",B32="",NOT(ISNUMBER(B32)),NOT(ISNUMBER(C32)),C32&lt;=0),"",IFERROR(C32-D32,""))</f>
        <v/>
      </c>
      <c r="F32" s="10">
        <f>IF(OR(A32="",B32="",NOT(ISNUMBER(B32)),NOT(ISNUMBER(C32)),C32&lt;=0),"",IF(COUNTIFS('Resource Schedule'!$J$5:$J$104,A32,'Resource Schedule'!$H$5:$H$104,"&gt;0")=0,"",IFERROR(MAXIFS('Resource Schedule'!$H$5:$H$104,'Resource Schedule'!$J$5:$J$104,A32),"")))</f>
        <v/>
      </c>
      <c r="G32" s="11">
        <f>IF(OR(A32="",B32="",NOT(ISNUMBER(B32)),NOT(ISNUMBER(C32)),C32&lt;=0),"",IF(D32&lt;C32,"Unscheduled Hours",IF(D32&gt;C32,"Overallocated",IF(F32="","Unscheduled Hours",IF(F32&gt;B32,"Late","On Schedule")))))</f>
        <v/>
      </c>
      <c r="H32" s="11">
        <f>IF(OR(A32="",B32="",NOT(ISNUMBER(B32)),NOT(ISNUMBER(C32)),C32&lt;=0),"",IF(G32="On Schedule","",G32))</f>
        <v/>
      </c>
      <c r="I32" s="11">
        <f>IF(H32="","",COUNTIF($H$5:H32,"?*"))</f>
        <v/>
      </c>
    </row>
    <row r="33">
      <c r="A33" s="13" t="n"/>
      <c r="B33" s="14" t="n"/>
      <c r="C33" s="15" t="n"/>
      <c r="D33" s="12">
        <f>IF(OR(A33="",B33="",NOT(ISNUMBER(B33)),NOT(ISNUMBER(C33)),C33&lt;=0),"",IFERROR(SUMIFS('Resource Schedule'!$K$5:$K$104,'Resource Schedule'!$J$5:$J$104,A33),0))</f>
        <v/>
      </c>
      <c r="E33" s="12">
        <f>IF(OR(A33="",B33="",NOT(ISNUMBER(B33)),NOT(ISNUMBER(C33)),C33&lt;=0),"",IFERROR(C33-D33,""))</f>
        <v/>
      </c>
      <c r="F33" s="10">
        <f>IF(OR(A33="",B33="",NOT(ISNUMBER(B33)),NOT(ISNUMBER(C33)),C33&lt;=0),"",IF(COUNTIFS('Resource Schedule'!$J$5:$J$104,A33,'Resource Schedule'!$H$5:$H$104,"&gt;0")=0,"",IFERROR(MAXIFS('Resource Schedule'!$H$5:$H$104,'Resource Schedule'!$J$5:$J$104,A33),"")))</f>
        <v/>
      </c>
      <c r="G33" s="11">
        <f>IF(OR(A33="",B33="",NOT(ISNUMBER(B33)),NOT(ISNUMBER(C33)),C33&lt;=0),"",IF(D33&lt;C33,"Unscheduled Hours",IF(D33&gt;C33,"Overallocated",IF(F33="","Unscheduled Hours",IF(F33&gt;B33,"Late","On Schedule")))))</f>
        <v/>
      </c>
      <c r="H33" s="11">
        <f>IF(OR(A33="",B33="",NOT(ISNUMBER(B33)),NOT(ISNUMBER(C33)),C33&lt;=0),"",IF(G33="On Schedule","",G33))</f>
        <v/>
      </c>
      <c r="I33" s="11">
        <f>IF(H33="","",COUNTIF($H$5:H33,"?*"))</f>
        <v/>
      </c>
    </row>
    <row r="34">
      <c r="A34" s="13" t="n"/>
      <c r="B34" s="14" t="n"/>
      <c r="C34" s="15" t="n"/>
      <c r="D34" s="12">
        <f>IF(OR(A34="",B34="",NOT(ISNUMBER(B34)),NOT(ISNUMBER(C34)),C34&lt;=0),"",IFERROR(SUMIFS('Resource Schedule'!$K$5:$K$104,'Resource Schedule'!$J$5:$J$104,A34),0))</f>
        <v/>
      </c>
      <c r="E34" s="12">
        <f>IF(OR(A34="",B34="",NOT(ISNUMBER(B34)),NOT(ISNUMBER(C34)),C34&lt;=0),"",IFERROR(C34-D34,""))</f>
        <v/>
      </c>
      <c r="F34" s="10">
        <f>IF(OR(A34="",B34="",NOT(ISNUMBER(B34)),NOT(ISNUMBER(C34)),C34&lt;=0),"",IF(COUNTIFS('Resource Schedule'!$J$5:$J$104,A34,'Resource Schedule'!$H$5:$H$104,"&gt;0")=0,"",IFERROR(MAXIFS('Resource Schedule'!$H$5:$H$104,'Resource Schedule'!$J$5:$J$104,A34),"")))</f>
        <v/>
      </c>
      <c r="G34" s="11">
        <f>IF(OR(A34="",B34="",NOT(ISNUMBER(B34)),NOT(ISNUMBER(C34)),C34&lt;=0),"",IF(D34&lt;C34,"Unscheduled Hours",IF(D34&gt;C34,"Overallocated",IF(F34="","Unscheduled Hours",IF(F34&gt;B34,"Late","On Schedule")))))</f>
        <v/>
      </c>
      <c r="H34" s="11">
        <f>IF(OR(A34="",B34="",NOT(ISNUMBER(B34)),NOT(ISNUMBER(C34)),C34&lt;=0),"",IF(G34="On Schedule","",G34))</f>
        <v/>
      </c>
      <c r="I34" s="11">
        <f>IF(H34="","",COUNTIF($H$5:H34,"?*"))</f>
        <v/>
      </c>
    </row>
    <row r="35">
      <c r="A35" s="13" t="n"/>
      <c r="B35" s="14" t="n"/>
      <c r="C35" s="15" t="n"/>
      <c r="D35" s="12">
        <f>IF(OR(A35="",B35="",NOT(ISNUMBER(B35)),NOT(ISNUMBER(C35)),C35&lt;=0),"",IFERROR(SUMIFS('Resource Schedule'!$K$5:$K$104,'Resource Schedule'!$J$5:$J$104,A35),0))</f>
        <v/>
      </c>
      <c r="E35" s="12">
        <f>IF(OR(A35="",B35="",NOT(ISNUMBER(B35)),NOT(ISNUMBER(C35)),C35&lt;=0),"",IFERROR(C35-D35,""))</f>
        <v/>
      </c>
      <c r="F35" s="10">
        <f>IF(OR(A35="",B35="",NOT(ISNUMBER(B35)),NOT(ISNUMBER(C35)),C35&lt;=0),"",IF(COUNTIFS('Resource Schedule'!$J$5:$J$104,A35,'Resource Schedule'!$H$5:$H$104,"&gt;0")=0,"",IFERROR(MAXIFS('Resource Schedule'!$H$5:$H$104,'Resource Schedule'!$J$5:$J$104,A35),"")))</f>
        <v/>
      </c>
      <c r="G35" s="11">
        <f>IF(OR(A35="",B35="",NOT(ISNUMBER(B35)),NOT(ISNUMBER(C35)),C35&lt;=0),"",IF(D35&lt;C35,"Unscheduled Hours",IF(D35&gt;C35,"Overallocated",IF(F35="","Unscheduled Hours",IF(F35&gt;B35,"Late","On Schedule")))))</f>
        <v/>
      </c>
      <c r="H35" s="11">
        <f>IF(OR(A35="",B35="",NOT(ISNUMBER(B35)),NOT(ISNUMBER(C35)),C35&lt;=0),"",IF(G35="On Schedule","",G35))</f>
        <v/>
      </c>
      <c r="I35" s="11">
        <f>IF(H35="","",COUNTIF($H$5:H35,"?*"))</f>
        <v/>
      </c>
    </row>
    <row r="36">
      <c r="A36" s="13" t="n"/>
      <c r="B36" s="14" t="n"/>
      <c r="C36" s="15" t="n"/>
      <c r="D36" s="12">
        <f>IF(OR(A36="",B36="",NOT(ISNUMBER(B36)),NOT(ISNUMBER(C36)),C36&lt;=0),"",IFERROR(SUMIFS('Resource Schedule'!$K$5:$K$104,'Resource Schedule'!$J$5:$J$104,A36),0))</f>
        <v/>
      </c>
      <c r="E36" s="12">
        <f>IF(OR(A36="",B36="",NOT(ISNUMBER(B36)),NOT(ISNUMBER(C36)),C36&lt;=0),"",IFERROR(C36-D36,""))</f>
        <v/>
      </c>
      <c r="F36" s="10">
        <f>IF(OR(A36="",B36="",NOT(ISNUMBER(B36)),NOT(ISNUMBER(C36)),C36&lt;=0),"",IF(COUNTIFS('Resource Schedule'!$J$5:$J$104,A36,'Resource Schedule'!$H$5:$H$104,"&gt;0")=0,"",IFERROR(MAXIFS('Resource Schedule'!$H$5:$H$104,'Resource Schedule'!$J$5:$J$104,A36),"")))</f>
        <v/>
      </c>
      <c r="G36" s="11">
        <f>IF(OR(A36="",B36="",NOT(ISNUMBER(B36)),NOT(ISNUMBER(C36)),C36&lt;=0),"",IF(D36&lt;C36,"Unscheduled Hours",IF(D36&gt;C36,"Overallocated",IF(F36="","Unscheduled Hours",IF(F36&gt;B36,"Late","On Schedule")))))</f>
        <v/>
      </c>
      <c r="H36" s="11">
        <f>IF(OR(A36="",B36="",NOT(ISNUMBER(B36)),NOT(ISNUMBER(C36)),C36&lt;=0),"",IF(G36="On Schedule","",G36))</f>
        <v/>
      </c>
      <c r="I36" s="11">
        <f>IF(H36="","",COUNTIF($H$5:H36,"?*"))</f>
        <v/>
      </c>
    </row>
    <row r="37">
      <c r="A37" s="13" t="n"/>
      <c r="B37" s="14" t="n"/>
      <c r="C37" s="15" t="n"/>
      <c r="D37" s="12">
        <f>IF(OR(A37="",B37="",NOT(ISNUMBER(B37)),NOT(ISNUMBER(C37)),C37&lt;=0),"",IFERROR(SUMIFS('Resource Schedule'!$K$5:$K$104,'Resource Schedule'!$J$5:$J$104,A37),0))</f>
        <v/>
      </c>
      <c r="E37" s="12">
        <f>IF(OR(A37="",B37="",NOT(ISNUMBER(B37)),NOT(ISNUMBER(C37)),C37&lt;=0),"",IFERROR(C37-D37,""))</f>
        <v/>
      </c>
      <c r="F37" s="10">
        <f>IF(OR(A37="",B37="",NOT(ISNUMBER(B37)),NOT(ISNUMBER(C37)),C37&lt;=0),"",IF(COUNTIFS('Resource Schedule'!$J$5:$J$104,A37,'Resource Schedule'!$H$5:$H$104,"&gt;0")=0,"",IFERROR(MAXIFS('Resource Schedule'!$H$5:$H$104,'Resource Schedule'!$J$5:$J$104,A37),"")))</f>
        <v/>
      </c>
      <c r="G37" s="11">
        <f>IF(OR(A37="",B37="",NOT(ISNUMBER(B37)),NOT(ISNUMBER(C37)),C37&lt;=0),"",IF(D37&lt;C37,"Unscheduled Hours",IF(D37&gt;C37,"Overallocated",IF(F37="","Unscheduled Hours",IF(F37&gt;B37,"Late","On Schedule")))))</f>
        <v/>
      </c>
      <c r="H37" s="11">
        <f>IF(OR(A37="",B37="",NOT(ISNUMBER(B37)),NOT(ISNUMBER(C37)),C37&lt;=0),"",IF(G37="On Schedule","",G37))</f>
        <v/>
      </c>
      <c r="I37" s="11">
        <f>IF(H37="","",COUNTIF($H$5:H37,"?*"))</f>
        <v/>
      </c>
    </row>
    <row r="38">
      <c r="A38" s="13" t="n"/>
      <c r="B38" s="14" t="n"/>
      <c r="C38" s="15" t="n"/>
      <c r="D38" s="12">
        <f>IF(OR(A38="",B38="",NOT(ISNUMBER(B38)),NOT(ISNUMBER(C38)),C38&lt;=0),"",IFERROR(SUMIFS('Resource Schedule'!$K$5:$K$104,'Resource Schedule'!$J$5:$J$104,A38),0))</f>
        <v/>
      </c>
      <c r="E38" s="12">
        <f>IF(OR(A38="",B38="",NOT(ISNUMBER(B38)),NOT(ISNUMBER(C38)),C38&lt;=0),"",IFERROR(C38-D38,""))</f>
        <v/>
      </c>
      <c r="F38" s="10">
        <f>IF(OR(A38="",B38="",NOT(ISNUMBER(B38)),NOT(ISNUMBER(C38)),C38&lt;=0),"",IF(COUNTIFS('Resource Schedule'!$J$5:$J$104,A38,'Resource Schedule'!$H$5:$H$104,"&gt;0")=0,"",IFERROR(MAXIFS('Resource Schedule'!$H$5:$H$104,'Resource Schedule'!$J$5:$J$104,A38),"")))</f>
        <v/>
      </c>
      <c r="G38" s="11">
        <f>IF(OR(A38="",B38="",NOT(ISNUMBER(B38)),NOT(ISNUMBER(C38)),C38&lt;=0),"",IF(D38&lt;C38,"Unscheduled Hours",IF(D38&gt;C38,"Overallocated",IF(F38="","Unscheduled Hours",IF(F38&gt;B38,"Late","On Schedule")))))</f>
        <v/>
      </c>
      <c r="H38" s="11">
        <f>IF(OR(A38="",B38="",NOT(ISNUMBER(B38)),NOT(ISNUMBER(C38)),C38&lt;=0),"",IF(G38="On Schedule","",G38))</f>
        <v/>
      </c>
      <c r="I38" s="11">
        <f>IF(H38="","",COUNTIF($H$5:H38,"?*"))</f>
        <v/>
      </c>
    </row>
    <row r="39">
      <c r="A39" s="13" t="n"/>
      <c r="B39" s="14" t="n"/>
      <c r="C39" s="15" t="n"/>
      <c r="D39" s="12">
        <f>IF(OR(A39="",B39="",NOT(ISNUMBER(B39)),NOT(ISNUMBER(C39)),C39&lt;=0),"",IFERROR(SUMIFS('Resource Schedule'!$K$5:$K$104,'Resource Schedule'!$J$5:$J$104,A39),0))</f>
        <v/>
      </c>
      <c r="E39" s="12">
        <f>IF(OR(A39="",B39="",NOT(ISNUMBER(B39)),NOT(ISNUMBER(C39)),C39&lt;=0),"",IFERROR(C39-D39,""))</f>
        <v/>
      </c>
      <c r="F39" s="10">
        <f>IF(OR(A39="",B39="",NOT(ISNUMBER(B39)),NOT(ISNUMBER(C39)),C39&lt;=0),"",IF(COUNTIFS('Resource Schedule'!$J$5:$J$104,A39,'Resource Schedule'!$H$5:$H$104,"&gt;0")=0,"",IFERROR(MAXIFS('Resource Schedule'!$H$5:$H$104,'Resource Schedule'!$J$5:$J$104,A39),"")))</f>
        <v/>
      </c>
      <c r="G39" s="11">
        <f>IF(OR(A39="",B39="",NOT(ISNUMBER(B39)),NOT(ISNUMBER(C39)),C39&lt;=0),"",IF(D39&lt;C39,"Unscheduled Hours",IF(D39&gt;C39,"Overallocated",IF(F39="","Unscheduled Hours",IF(F39&gt;B39,"Late","On Schedule")))))</f>
        <v/>
      </c>
      <c r="H39" s="11">
        <f>IF(OR(A39="",B39="",NOT(ISNUMBER(B39)),NOT(ISNUMBER(C39)),C39&lt;=0),"",IF(G39="On Schedule","",G39))</f>
        <v/>
      </c>
      <c r="I39" s="11">
        <f>IF(H39="","",COUNTIF($H$5:H39,"?*"))</f>
        <v/>
      </c>
    </row>
    <row r="40">
      <c r="A40" s="13" t="n"/>
      <c r="B40" s="14" t="n"/>
      <c r="C40" s="15" t="n"/>
      <c r="D40" s="12">
        <f>IF(OR(A40="",B40="",NOT(ISNUMBER(B40)),NOT(ISNUMBER(C40)),C40&lt;=0),"",IFERROR(SUMIFS('Resource Schedule'!$K$5:$K$104,'Resource Schedule'!$J$5:$J$104,A40),0))</f>
        <v/>
      </c>
      <c r="E40" s="12">
        <f>IF(OR(A40="",B40="",NOT(ISNUMBER(B40)),NOT(ISNUMBER(C40)),C40&lt;=0),"",IFERROR(C40-D40,""))</f>
        <v/>
      </c>
      <c r="F40" s="10">
        <f>IF(OR(A40="",B40="",NOT(ISNUMBER(B40)),NOT(ISNUMBER(C40)),C40&lt;=0),"",IF(COUNTIFS('Resource Schedule'!$J$5:$J$104,A40,'Resource Schedule'!$H$5:$H$104,"&gt;0")=0,"",IFERROR(MAXIFS('Resource Schedule'!$H$5:$H$104,'Resource Schedule'!$J$5:$J$104,A40),"")))</f>
        <v/>
      </c>
      <c r="G40" s="11">
        <f>IF(OR(A40="",B40="",NOT(ISNUMBER(B40)),NOT(ISNUMBER(C40)),C40&lt;=0),"",IF(D40&lt;C40,"Unscheduled Hours",IF(D40&gt;C40,"Overallocated",IF(F40="","Unscheduled Hours",IF(F40&gt;B40,"Late","On Schedule")))))</f>
        <v/>
      </c>
      <c r="H40" s="11">
        <f>IF(OR(A40="",B40="",NOT(ISNUMBER(B40)),NOT(ISNUMBER(C40)),C40&lt;=0),"",IF(G40="On Schedule","",G40))</f>
        <v/>
      </c>
      <c r="I40" s="11">
        <f>IF(H40="","",COUNTIF($H$5:H40,"?*"))</f>
        <v/>
      </c>
    </row>
    <row r="41">
      <c r="A41" s="13" t="n"/>
      <c r="B41" s="14" t="n"/>
      <c r="C41" s="15" t="n"/>
      <c r="D41" s="12">
        <f>IF(OR(A41="",B41="",NOT(ISNUMBER(B41)),NOT(ISNUMBER(C41)),C41&lt;=0),"",IFERROR(SUMIFS('Resource Schedule'!$K$5:$K$104,'Resource Schedule'!$J$5:$J$104,A41),0))</f>
        <v/>
      </c>
      <c r="E41" s="12">
        <f>IF(OR(A41="",B41="",NOT(ISNUMBER(B41)),NOT(ISNUMBER(C41)),C41&lt;=0),"",IFERROR(C41-D41,""))</f>
        <v/>
      </c>
      <c r="F41" s="10">
        <f>IF(OR(A41="",B41="",NOT(ISNUMBER(B41)),NOT(ISNUMBER(C41)),C41&lt;=0),"",IF(COUNTIFS('Resource Schedule'!$J$5:$J$104,A41,'Resource Schedule'!$H$5:$H$104,"&gt;0")=0,"",IFERROR(MAXIFS('Resource Schedule'!$H$5:$H$104,'Resource Schedule'!$J$5:$J$104,A41),"")))</f>
        <v/>
      </c>
      <c r="G41" s="11">
        <f>IF(OR(A41="",B41="",NOT(ISNUMBER(B41)),NOT(ISNUMBER(C41)),C41&lt;=0),"",IF(D41&lt;C41,"Unscheduled Hours",IF(D41&gt;C41,"Overallocated",IF(F41="","Unscheduled Hours",IF(F41&gt;B41,"Late","On Schedule")))))</f>
        <v/>
      </c>
      <c r="H41" s="11">
        <f>IF(OR(A41="",B41="",NOT(ISNUMBER(B41)),NOT(ISNUMBER(C41)),C41&lt;=0),"",IF(G41="On Schedule","",G41))</f>
        <v/>
      </c>
      <c r="I41" s="11">
        <f>IF(H41="","",COUNTIF($H$5:H41,"?*"))</f>
        <v/>
      </c>
    </row>
    <row r="42">
      <c r="A42" s="13" t="n"/>
      <c r="B42" s="14" t="n"/>
      <c r="C42" s="15" t="n"/>
      <c r="D42" s="12">
        <f>IF(OR(A42="",B42="",NOT(ISNUMBER(B42)),NOT(ISNUMBER(C42)),C42&lt;=0),"",IFERROR(SUMIFS('Resource Schedule'!$K$5:$K$104,'Resource Schedule'!$J$5:$J$104,A42),0))</f>
        <v/>
      </c>
      <c r="E42" s="12">
        <f>IF(OR(A42="",B42="",NOT(ISNUMBER(B42)),NOT(ISNUMBER(C42)),C42&lt;=0),"",IFERROR(C42-D42,""))</f>
        <v/>
      </c>
      <c r="F42" s="10">
        <f>IF(OR(A42="",B42="",NOT(ISNUMBER(B42)),NOT(ISNUMBER(C42)),C42&lt;=0),"",IF(COUNTIFS('Resource Schedule'!$J$5:$J$104,A42,'Resource Schedule'!$H$5:$H$104,"&gt;0")=0,"",IFERROR(MAXIFS('Resource Schedule'!$H$5:$H$104,'Resource Schedule'!$J$5:$J$104,A42),"")))</f>
        <v/>
      </c>
      <c r="G42" s="11">
        <f>IF(OR(A42="",B42="",NOT(ISNUMBER(B42)),NOT(ISNUMBER(C42)),C42&lt;=0),"",IF(D42&lt;C42,"Unscheduled Hours",IF(D42&gt;C42,"Overallocated",IF(F42="","Unscheduled Hours",IF(F42&gt;B42,"Late","On Schedule")))))</f>
        <v/>
      </c>
      <c r="H42" s="11">
        <f>IF(OR(A42="",B42="",NOT(ISNUMBER(B42)),NOT(ISNUMBER(C42)),C42&lt;=0),"",IF(G42="On Schedule","",G42))</f>
        <v/>
      </c>
      <c r="I42" s="11">
        <f>IF(H42="","",COUNTIF($H$5:H42,"?*"))</f>
        <v/>
      </c>
    </row>
    <row r="43">
      <c r="A43" s="13" t="n"/>
      <c r="B43" s="14" t="n"/>
      <c r="C43" s="15" t="n"/>
      <c r="D43" s="12">
        <f>IF(OR(A43="",B43="",NOT(ISNUMBER(B43)),NOT(ISNUMBER(C43)),C43&lt;=0),"",IFERROR(SUMIFS('Resource Schedule'!$K$5:$K$104,'Resource Schedule'!$J$5:$J$104,A43),0))</f>
        <v/>
      </c>
      <c r="E43" s="12">
        <f>IF(OR(A43="",B43="",NOT(ISNUMBER(B43)),NOT(ISNUMBER(C43)),C43&lt;=0),"",IFERROR(C43-D43,""))</f>
        <v/>
      </c>
      <c r="F43" s="10">
        <f>IF(OR(A43="",B43="",NOT(ISNUMBER(B43)),NOT(ISNUMBER(C43)),C43&lt;=0),"",IF(COUNTIFS('Resource Schedule'!$J$5:$J$104,A43,'Resource Schedule'!$H$5:$H$104,"&gt;0")=0,"",IFERROR(MAXIFS('Resource Schedule'!$H$5:$H$104,'Resource Schedule'!$J$5:$J$104,A43),"")))</f>
        <v/>
      </c>
      <c r="G43" s="11">
        <f>IF(OR(A43="",B43="",NOT(ISNUMBER(B43)),NOT(ISNUMBER(C43)),C43&lt;=0),"",IF(D43&lt;C43,"Unscheduled Hours",IF(D43&gt;C43,"Overallocated",IF(F43="","Unscheduled Hours",IF(F43&gt;B43,"Late","On Schedule")))))</f>
        <v/>
      </c>
      <c r="H43" s="11">
        <f>IF(OR(A43="",B43="",NOT(ISNUMBER(B43)),NOT(ISNUMBER(C43)),C43&lt;=0),"",IF(G43="On Schedule","",G43))</f>
        <v/>
      </c>
      <c r="I43" s="11">
        <f>IF(H43="","",COUNTIF($H$5:H43,"?*"))</f>
        <v/>
      </c>
    </row>
    <row r="44">
      <c r="A44" s="13" t="n"/>
      <c r="B44" s="14" t="n"/>
      <c r="C44" s="15" t="n"/>
      <c r="D44" s="12">
        <f>IF(OR(A44="",B44="",NOT(ISNUMBER(B44)),NOT(ISNUMBER(C44)),C44&lt;=0),"",IFERROR(SUMIFS('Resource Schedule'!$K$5:$K$104,'Resource Schedule'!$J$5:$J$104,A44),0))</f>
        <v/>
      </c>
      <c r="E44" s="12">
        <f>IF(OR(A44="",B44="",NOT(ISNUMBER(B44)),NOT(ISNUMBER(C44)),C44&lt;=0),"",IFERROR(C44-D44,""))</f>
        <v/>
      </c>
      <c r="F44" s="10">
        <f>IF(OR(A44="",B44="",NOT(ISNUMBER(B44)),NOT(ISNUMBER(C44)),C44&lt;=0),"",IF(COUNTIFS('Resource Schedule'!$J$5:$J$104,A44,'Resource Schedule'!$H$5:$H$104,"&gt;0")=0,"",IFERROR(MAXIFS('Resource Schedule'!$H$5:$H$104,'Resource Schedule'!$J$5:$J$104,A44),"")))</f>
        <v/>
      </c>
      <c r="G44" s="11">
        <f>IF(OR(A44="",B44="",NOT(ISNUMBER(B44)),NOT(ISNUMBER(C44)),C44&lt;=0),"",IF(D44&lt;C44,"Unscheduled Hours",IF(D44&gt;C44,"Overallocated",IF(F44="","Unscheduled Hours",IF(F44&gt;B44,"Late","On Schedule")))))</f>
        <v/>
      </c>
      <c r="H44" s="11">
        <f>IF(OR(A44="",B44="",NOT(ISNUMBER(B44)),NOT(ISNUMBER(C44)),C44&lt;=0),"",IF(G44="On Schedule","",G44))</f>
        <v/>
      </c>
      <c r="I44" s="11">
        <f>IF(H44="","",COUNTIF($H$5:H44,"?*"))</f>
        <v/>
      </c>
    </row>
    <row r="45">
      <c r="A45" s="13" t="n"/>
      <c r="B45" s="14" t="n"/>
      <c r="C45" s="15" t="n"/>
      <c r="D45" s="12">
        <f>IF(OR(A45="",B45="",NOT(ISNUMBER(B45)),NOT(ISNUMBER(C45)),C45&lt;=0),"",IFERROR(SUMIFS('Resource Schedule'!$K$5:$K$104,'Resource Schedule'!$J$5:$J$104,A45),0))</f>
        <v/>
      </c>
      <c r="E45" s="12">
        <f>IF(OR(A45="",B45="",NOT(ISNUMBER(B45)),NOT(ISNUMBER(C45)),C45&lt;=0),"",IFERROR(C45-D45,""))</f>
        <v/>
      </c>
      <c r="F45" s="10">
        <f>IF(OR(A45="",B45="",NOT(ISNUMBER(B45)),NOT(ISNUMBER(C45)),C45&lt;=0),"",IF(COUNTIFS('Resource Schedule'!$J$5:$J$104,A45,'Resource Schedule'!$H$5:$H$104,"&gt;0")=0,"",IFERROR(MAXIFS('Resource Schedule'!$H$5:$H$104,'Resource Schedule'!$J$5:$J$104,A45),"")))</f>
        <v/>
      </c>
      <c r="G45" s="11">
        <f>IF(OR(A45="",B45="",NOT(ISNUMBER(B45)),NOT(ISNUMBER(C45)),C45&lt;=0),"",IF(D45&lt;C45,"Unscheduled Hours",IF(D45&gt;C45,"Overallocated",IF(F45="","Unscheduled Hours",IF(F45&gt;B45,"Late","On Schedule")))))</f>
        <v/>
      </c>
      <c r="H45" s="11">
        <f>IF(OR(A45="",B45="",NOT(ISNUMBER(B45)),NOT(ISNUMBER(C45)),C45&lt;=0),"",IF(G45="On Schedule","",G45))</f>
        <v/>
      </c>
      <c r="I45" s="11">
        <f>IF(H45="","",COUNTIF($H$5:H45,"?*"))</f>
        <v/>
      </c>
    </row>
    <row r="46">
      <c r="A46" s="13" t="n"/>
      <c r="B46" s="14" t="n"/>
      <c r="C46" s="15" t="n"/>
      <c r="D46" s="12">
        <f>IF(OR(A46="",B46="",NOT(ISNUMBER(B46)),NOT(ISNUMBER(C46)),C46&lt;=0),"",IFERROR(SUMIFS('Resource Schedule'!$K$5:$K$104,'Resource Schedule'!$J$5:$J$104,A46),0))</f>
        <v/>
      </c>
      <c r="E46" s="12">
        <f>IF(OR(A46="",B46="",NOT(ISNUMBER(B46)),NOT(ISNUMBER(C46)),C46&lt;=0),"",IFERROR(C46-D46,""))</f>
        <v/>
      </c>
      <c r="F46" s="10">
        <f>IF(OR(A46="",B46="",NOT(ISNUMBER(B46)),NOT(ISNUMBER(C46)),C46&lt;=0),"",IF(COUNTIFS('Resource Schedule'!$J$5:$J$104,A46,'Resource Schedule'!$H$5:$H$104,"&gt;0")=0,"",IFERROR(MAXIFS('Resource Schedule'!$H$5:$H$104,'Resource Schedule'!$J$5:$J$104,A46),"")))</f>
        <v/>
      </c>
      <c r="G46" s="11">
        <f>IF(OR(A46="",B46="",NOT(ISNUMBER(B46)),NOT(ISNUMBER(C46)),C46&lt;=0),"",IF(D46&lt;C46,"Unscheduled Hours",IF(D46&gt;C46,"Overallocated",IF(F46="","Unscheduled Hours",IF(F46&gt;B46,"Late","On Schedule")))))</f>
        <v/>
      </c>
      <c r="H46" s="11">
        <f>IF(OR(A46="",B46="",NOT(ISNUMBER(B46)),NOT(ISNUMBER(C46)),C46&lt;=0),"",IF(G46="On Schedule","",G46))</f>
        <v/>
      </c>
      <c r="I46" s="11">
        <f>IF(H46="","",COUNTIF($H$5:H46,"?*"))</f>
        <v/>
      </c>
    </row>
    <row r="47">
      <c r="A47" s="13" t="n"/>
      <c r="B47" s="14" t="n"/>
      <c r="C47" s="15" t="n"/>
      <c r="D47" s="12">
        <f>IF(OR(A47="",B47="",NOT(ISNUMBER(B47)),NOT(ISNUMBER(C47)),C47&lt;=0),"",IFERROR(SUMIFS('Resource Schedule'!$K$5:$K$104,'Resource Schedule'!$J$5:$J$104,A47),0))</f>
        <v/>
      </c>
      <c r="E47" s="12">
        <f>IF(OR(A47="",B47="",NOT(ISNUMBER(B47)),NOT(ISNUMBER(C47)),C47&lt;=0),"",IFERROR(C47-D47,""))</f>
        <v/>
      </c>
      <c r="F47" s="10">
        <f>IF(OR(A47="",B47="",NOT(ISNUMBER(B47)),NOT(ISNUMBER(C47)),C47&lt;=0),"",IF(COUNTIFS('Resource Schedule'!$J$5:$J$104,A47,'Resource Schedule'!$H$5:$H$104,"&gt;0")=0,"",IFERROR(MAXIFS('Resource Schedule'!$H$5:$H$104,'Resource Schedule'!$J$5:$J$104,A47),"")))</f>
        <v/>
      </c>
      <c r="G47" s="11">
        <f>IF(OR(A47="",B47="",NOT(ISNUMBER(B47)),NOT(ISNUMBER(C47)),C47&lt;=0),"",IF(D47&lt;C47,"Unscheduled Hours",IF(D47&gt;C47,"Overallocated",IF(F47="","Unscheduled Hours",IF(F47&gt;B47,"Late","On Schedule")))))</f>
        <v/>
      </c>
      <c r="H47" s="11">
        <f>IF(OR(A47="",B47="",NOT(ISNUMBER(B47)),NOT(ISNUMBER(C47)),C47&lt;=0),"",IF(G47="On Schedule","",G47))</f>
        <v/>
      </c>
      <c r="I47" s="11">
        <f>IF(H47="","",COUNTIF($H$5:H47,"?*"))</f>
        <v/>
      </c>
    </row>
    <row r="48">
      <c r="A48" s="13" t="n"/>
      <c r="B48" s="14" t="n"/>
      <c r="C48" s="15" t="n"/>
      <c r="D48" s="12">
        <f>IF(OR(A48="",B48="",NOT(ISNUMBER(B48)),NOT(ISNUMBER(C48)),C48&lt;=0),"",IFERROR(SUMIFS('Resource Schedule'!$K$5:$K$104,'Resource Schedule'!$J$5:$J$104,A48),0))</f>
        <v/>
      </c>
      <c r="E48" s="12">
        <f>IF(OR(A48="",B48="",NOT(ISNUMBER(B48)),NOT(ISNUMBER(C48)),C48&lt;=0),"",IFERROR(C48-D48,""))</f>
        <v/>
      </c>
      <c r="F48" s="10">
        <f>IF(OR(A48="",B48="",NOT(ISNUMBER(B48)),NOT(ISNUMBER(C48)),C48&lt;=0),"",IF(COUNTIFS('Resource Schedule'!$J$5:$J$104,A48,'Resource Schedule'!$H$5:$H$104,"&gt;0")=0,"",IFERROR(MAXIFS('Resource Schedule'!$H$5:$H$104,'Resource Schedule'!$J$5:$J$104,A48),"")))</f>
        <v/>
      </c>
      <c r="G48" s="11">
        <f>IF(OR(A48="",B48="",NOT(ISNUMBER(B48)),NOT(ISNUMBER(C48)),C48&lt;=0),"",IF(D48&lt;C48,"Unscheduled Hours",IF(D48&gt;C48,"Overallocated",IF(F48="","Unscheduled Hours",IF(F48&gt;B48,"Late","On Schedule")))))</f>
        <v/>
      </c>
      <c r="H48" s="11">
        <f>IF(OR(A48="",B48="",NOT(ISNUMBER(B48)),NOT(ISNUMBER(C48)),C48&lt;=0),"",IF(G48="On Schedule","",G48))</f>
        <v/>
      </c>
      <c r="I48" s="11">
        <f>IF(H48="","",COUNTIF($H$5:H48,"?*"))</f>
        <v/>
      </c>
    </row>
    <row r="49">
      <c r="A49" s="13" t="n"/>
      <c r="B49" s="14" t="n"/>
      <c r="C49" s="15" t="n"/>
      <c r="D49" s="12">
        <f>IF(OR(A49="",B49="",NOT(ISNUMBER(B49)),NOT(ISNUMBER(C49)),C49&lt;=0),"",IFERROR(SUMIFS('Resource Schedule'!$K$5:$K$104,'Resource Schedule'!$J$5:$J$104,A49),0))</f>
        <v/>
      </c>
      <c r="E49" s="12">
        <f>IF(OR(A49="",B49="",NOT(ISNUMBER(B49)),NOT(ISNUMBER(C49)),C49&lt;=0),"",IFERROR(C49-D49,""))</f>
        <v/>
      </c>
      <c r="F49" s="10">
        <f>IF(OR(A49="",B49="",NOT(ISNUMBER(B49)),NOT(ISNUMBER(C49)),C49&lt;=0),"",IF(COUNTIFS('Resource Schedule'!$J$5:$J$104,A49,'Resource Schedule'!$H$5:$H$104,"&gt;0")=0,"",IFERROR(MAXIFS('Resource Schedule'!$H$5:$H$104,'Resource Schedule'!$J$5:$J$104,A49),"")))</f>
        <v/>
      </c>
      <c r="G49" s="11">
        <f>IF(OR(A49="",B49="",NOT(ISNUMBER(B49)),NOT(ISNUMBER(C49)),C49&lt;=0),"",IF(D49&lt;C49,"Unscheduled Hours",IF(D49&gt;C49,"Overallocated",IF(F49="","Unscheduled Hours",IF(F49&gt;B49,"Late","On Schedule")))))</f>
        <v/>
      </c>
      <c r="H49" s="11">
        <f>IF(OR(A49="",B49="",NOT(ISNUMBER(B49)),NOT(ISNUMBER(C49)),C49&lt;=0),"",IF(G49="On Schedule","",G49))</f>
        <v/>
      </c>
      <c r="I49" s="11">
        <f>IF(H49="","",COUNTIF($H$5:H49,"?*"))</f>
        <v/>
      </c>
    </row>
    <row r="50">
      <c r="A50" s="13" t="n"/>
      <c r="B50" s="14" t="n"/>
      <c r="C50" s="15" t="n"/>
      <c r="D50" s="12">
        <f>IF(OR(A50="",B50="",NOT(ISNUMBER(B50)),NOT(ISNUMBER(C50)),C50&lt;=0),"",IFERROR(SUMIFS('Resource Schedule'!$K$5:$K$104,'Resource Schedule'!$J$5:$J$104,A50),0))</f>
        <v/>
      </c>
      <c r="E50" s="12">
        <f>IF(OR(A50="",B50="",NOT(ISNUMBER(B50)),NOT(ISNUMBER(C50)),C50&lt;=0),"",IFERROR(C50-D50,""))</f>
        <v/>
      </c>
      <c r="F50" s="10">
        <f>IF(OR(A50="",B50="",NOT(ISNUMBER(B50)),NOT(ISNUMBER(C50)),C50&lt;=0),"",IF(COUNTIFS('Resource Schedule'!$J$5:$J$104,A50,'Resource Schedule'!$H$5:$H$104,"&gt;0")=0,"",IFERROR(MAXIFS('Resource Schedule'!$H$5:$H$104,'Resource Schedule'!$J$5:$J$104,A50),"")))</f>
        <v/>
      </c>
      <c r="G50" s="11">
        <f>IF(OR(A50="",B50="",NOT(ISNUMBER(B50)),NOT(ISNUMBER(C50)),C50&lt;=0),"",IF(D50&lt;C50,"Unscheduled Hours",IF(D50&gt;C50,"Overallocated",IF(F50="","Unscheduled Hours",IF(F50&gt;B50,"Late","On Schedule")))))</f>
        <v/>
      </c>
      <c r="H50" s="11">
        <f>IF(OR(A50="",B50="",NOT(ISNUMBER(B50)),NOT(ISNUMBER(C50)),C50&lt;=0),"",IF(G50="On Schedule","",G50))</f>
        <v/>
      </c>
      <c r="I50" s="11">
        <f>IF(H50="","",COUNTIF($H$5:H50,"?*"))</f>
        <v/>
      </c>
    </row>
    <row r="51">
      <c r="A51" s="13" t="n"/>
      <c r="B51" s="14" t="n"/>
      <c r="C51" s="15" t="n"/>
      <c r="D51" s="12">
        <f>IF(OR(A51="",B51="",NOT(ISNUMBER(B51)),NOT(ISNUMBER(C51)),C51&lt;=0),"",IFERROR(SUMIFS('Resource Schedule'!$K$5:$K$104,'Resource Schedule'!$J$5:$J$104,A51),0))</f>
        <v/>
      </c>
      <c r="E51" s="12">
        <f>IF(OR(A51="",B51="",NOT(ISNUMBER(B51)),NOT(ISNUMBER(C51)),C51&lt;=0),"",IFERROR(C51-D51,""))</f>
        <v/>
      </c>
      <c r="F51" s="10">
        <f>IF(OR(A51="",B51="",NOT(ISNUMBER(B51)),NOT(ISNUMBER(C51)),C51&lt;=0),"",IF(COUNTIFS('Resource Schedule'!$J$5:$J$104,A51,'Resource Schedule'!$H$5:$H$104,"&gt;0")=0,"",IFERROR(MAXIFS('Resource Schedule'!$H$5:$H$104,'Resource Schedule'!$J$5:$J$104,A51),"")))</f>
        <v/>
      </c>
      <c r="G51" s="11">
        <f>IF(OR(A51="",B51="",NOT(ISNUMBER(B51)),NOT(ISNUMBER(C51)),C51&lt;=0),"",IF(D51&lt;C51,"Unscheduled Hours",IF(D51&gt;C51,"Overallocated",IF(F51="","Unscheduled Hours",IF(F51&gt;B51,"Late","On Schedule")))))</f>
        <v/>
      </c>
      <c r="H51" s="11">
        <f>IF(OR(A51="",B51="",NOT(ISNUMBER(B51)),NOT(ISNUMBER(C51)),C51&lt;=0),"",IF(G51="On Schedule","",G51))</f>
        <v/>
      </c>
      <c r="I51" s="11">
        <f>IF(H51="","",COUNTIF($H$5:H51,"?*"))</f>
        <v/>
      </c>
    </row>
    <row r="52">
      <c r="A52" s="13" t="n"/>
      <c r="B52" s="14" t="n"/>
      <c r="C52" s="15" t="n"/>
      <c r="D52" s="12">
        <f>IF(OR(A52="",B52="",NOT(ISNUMBER(B52)),NOT(ISNUMBER(C52)),C52&lt;=0),"",IFERROR(SUMIFS('Resource Schedule'!$K$5:$K$104,'Resource Schedule'!$J$5:$J$104,A52),0))</f>
        <v/>
      </c>
      <c r="E52" s="12">
        <f>IF(OR(A52="",B52="",NOT(ISNUMBER(B52)),NOT(ISNUMBER(C52)),C52&lt;=0),"",IFERROR(C52-D52,""))</f>
        <v/>
      </c>
      <c r="F52" s="10">
        <f>IF(OR(A52="",B52="",NOT(ISNUMBER(B52)),NOT(ISNUMBER(C52)),C52&lt;=0),"",IF(COUNTIFS('Resource Schedule'!$J$5:$J$104,A52,'Resource Schedule'!$H$5:$H$104,"&gt;0")=0,"",IFERROR(MAXIFS('Resource Schedule'!$H$5:$H$104,'Resource Schedule'!$J$5:$J$104,A52),"")))</f>
        <v/>
      </c>
      <c r="G52" s="11">
        <f>IF(OR(A52="",B52="",NOT(ISNUMBER(B52)),NOT(ISNUMBER(C52)),C52&lt;=0),"",IF(D52&lt;C52,"Unscheduled Hours",IF(D52&gt;C52,"Overallocated",IF(F52="","Unscheduled Hours",IF(F52&gt;B52,"Late","On Schedule")))))</f>
        <v/>
      </c>
      <c r="H52" s="11">
        <f>IF(OR(A52="",B52="",NOT(ISNUMBER(B52)),NOT(ISNUMBER(C52)),C52&lt;=0),"",IF(G52="On Schedule","",G52))</f>
        <v/>
      </c>
      <c r="I52" s="11">
        <f>IF(H52="","",COUNTIF($H$5:H52,"?*"))</f>
        <v/>
      </c>
    </row>
    <row r="53">
      <c r="A53" s="13" t="n"/>
      <c r="B53" s="14" t="n"/>
      <c r="C53" s="15" t="n"/>
      <c r="D53" s="12">
        <f>IF(OR(A53="",B53="",NOT(ISNUMBER(B53)),NOT(ISNUMBER(C53)),C53&lt;=0),"",IFERROR(SUMIFS('Resource Schedule'!$K$5:$K$104,'Resource Schedule'!$J$5:$J$104,A53),0))</f>
        <v/>
      </c>
      <c r="E53" s="12">
        <f>IF(OR(A53="",B53="",NOT(ISNUMBER(B53)),NOT(ISNUMBER(C53)),C53&lt;=0),"",IFERROR(C53-D53,""))</f>
        <v/>
      </c>
      <c r="F53" s="10">
        <f>IF(OR(A53="",B53="",NOT(ISNUMBER(B53)),NOT(ISNUMBER(C53)),C53&lt;=0),"",IF(COUNTIFS('Resource Schedule'!$J$5:$J$104,A53,'Resource Schedule'!$H$5:$H$104,"&gt;0")=0,"",IFERROR(MAXIFS('Resource Schedule'!$H$5:$H$104,'Resource Schedule'!$J$5:$J$104,A53),"")))</f>
        <v/>
      </c>
      <c r="G53" s="11">
        <f>IF(OR(A53="",B53="",NOT(ISNUMBER(B53)),NOT(ISNUMBER(C53)),C53&lt;=0),"",IF(D53&lt;C53,"Unscheduled Hours",IF(D53&gt;C53,"Overallocated",IF(F53="","Unscheduled Hours",IF(F53&gt;B53,"Late","On Schedule")))))</f>
        <v/>
      </c>
      <c r="H53" s="11">
        <f>IF(OR(A53="",B53="",NOT(ISNUMBER(B53)),NOT(ISNUMBER(C53)),C53&lt;=0),"",IF(G53="On Schedule","",G53))</f>
        <v/>
      </c>
      <c r="I53" s="11">
        <f>IF(H53="","",COUNTIF($H$5:H53,"?*"))</f>
        <v/>
      </c>
    </row>
    <row r="54">
      <c r="A54" s="13" t="n"/>
      <c r="B54" s="14" t="n"/>
      <c r="C54" s="15" t="n"/>
      <c r="D54" s="12">
        <f>IF(OR(A54="",B54="",NOT(ISNUMBER(B54)),NOT(ISNUMBER(C54)),C54&lt;=0),"",IFERROR(SUMIFS('Resource Schedule'!$K$5:$K$104,'Resource Schedule'!$J$5:$J$104,A54),0))</f>
        <v/>
      </c>
      <c r="E54" s="12">
        <f>IF(OR(A54="",B54="",NOT(ISNUMBER(B54)),NOT(ISNUMBER(C54)),C54&lt;=0),"",IFERROR(C54-D54,""))</f>
        <v/>
      </c>
      <c r="F54" s="10">
        <f>IF(OR(A54="",B54="",NOT(ISNUMBER(B54)),NOT(ISNUMBER(C54)),C54&lt;=0),"",IF(COUNTIFS('Resource Schedule'!$J$5:$J$104,A54,'Resource Schedule'!$H$5:$H$104,"&gt;0")=0,"",IFERROR(MAXIFS('Resource Schedule'!$H$5:$H$104,'Resource Schedule'!$J$5:$J$104,A54),"")))</f>
        <v/>
      </c>
      <c r="G54" s="11">
        <f>IF(OR(A54="",B54="",NOT(ISNUMBER(B54)),NOT(ISNUMBER(C54)),C54&lt;=0),"",IF(D54&lt;C54,"Unscheduled Hours",IF(D54&gt;C54,"Overallocated",IF(F54="","Unscheduled Hours",IF(F54&gt;B54,"Late","On Schedule")))))</f>
        <v/>
      </c>
      <c r="H54" s="11">
        <f>IF(OR(A54="",B54="",NOT(ISNUMBER(B54)),NOT(ISNUMBER(C54)),C54&lt;=0),"",IF(G54="On Schedule","",G54))</f>
        <v/>
      </c>
      <c r="I54" s="11">
        <f>IF(H54="","",COUNTIF($H$5:H54,"?*"))</f>
        <v/>
      </c>
    </row>
    <row r="55">
      <c r="A55" s="13" t="n"/>
      <c r="B55" s="14" t="n"/>
      <c r="C55" s="15" t="n"/>
      <c r="D55" s="12">
        <f>IF(OR(A55="",B55="",NOT(ISNUMBER(B55)),NOT(ISNUMBER(C55)),C55&lt;=0),"",IFERROR(SUMIFS('Resource Schedule'!$K$5:$K$104,'Resource Schedule'!$J$5:$J$104,A55),0))</f>
        <v/>
      </c>
      <c r="E55" s="12">
        <f>IF(OR(A55="",B55="",NOT(ISNUMBER(B55)),NOT(ISNUMBER(C55)),C55&lt;=0),"",IFERROR(C55-D55,""))</f>
        <v/>
      </c>
      <c r="F55" s="10">
        <f>IF(OR(A55="",B55="",NOT(ISNUMBER(B55)),NOT(ISNUMBER(C55)),C55&lt;=0),"",IF(COUNTIFS('Resource Schedule'!$J$5:$J$104,A55,'Resource Schedule'!$H$5:$H$104,"&gt;0")=0,"",IFERROR(MAXIFS('Resource Schedule'!$H$5:$H$104,'Resource Schedule'!$J$5:$J$104,A55),"")))</f>
        <v/>
      </c>
      <c r="G55" s="11">
        <f>IF(OR(A55="",B55="",NOT(ISNUMBER(B55)),NOT(ISNUMBER(C55)),C55&lt;=0),"",IF(D55&lt;C55,"Unscheduled Hours",IF(D55&gt;C55,"Overallocated",IF(F55="","Unscheduled Hours",IF(F55&gt;B55,"Late","On Schedule")))))</f>
        <v/>
      </c>
      <c r="H55" s="11">
        <f>IF(OR(A55="",B55="",NOT(ISNUMBER(B55)),NOT(ISNUMBER(C55)),C55&lt;=0),"",IF(G55="On Schedule","",G55))</f>
        <v/>
      </c>
      <c r="I55" s="11">
        <f>IF(H55="","",COUNTIF($H$5:H55,"?*"))</f>
        <v/>
      </c>
    </row>
    <row r="56">
      <c r="A56" s="13" t="n"/>
      <c r="B56" s="14" t="n"/>
      <c r="C56" s="15" t="n"/>
      <c r="D56" s="12">
        <f>IF(OR(A56="",B56="",NOT(ISNUMBER(B56)),NOT(ISNUMBER(C56)),C56&lt;=0),"",IFERROR(SUMIFS('Resource Schedule'!$K$5:$K$104,'Resource Schedule'!$J$5:$J$104,A56),0))</f>
        <v/>
      </c>
      <c r="E56" s="12">
        <f>IF(OR(A56="",B56="",NOT(ISNUMBER(B56)),NOT(ISNUMBER(C56)),C56&lt;=0),"",IFERROR(C56-D56,""))</f>
        <v/>
      </c>
      <c r="F56" s="10">
        <f>IF(OR(A56="",B56="",NOT(ISNUMBER(B56)),NOT(ISNUMBER(C56)),C56&lt;=0),"",IF(COUNTIFS('Resource Schedule'!$J$5:$J$104,A56,'Resource Schedule'!$H$5:$H$104,"&gt;0")=0,"",IFERROR(MAXIFS('Resource Schedule'!$H$5:$H$104,'Resource Schedule'!$J$5:$J$104,A56),"")))</f>
        <v/>
      </c>
      <c r="G56" s="11">
        <f>IF(OR(A56="",B56="",NOT(ISNUMBER(B56)),NOT(ISNUMBER(C56)),C56&lt;=0),"",IF(D56&lt;C56,"Unscheduled Hours",IF(D56&gt;C56,"Overallocated",IF(F56="","Unscheduled Hours",IF(F56&gt;B56,"Late","On Schedule")))))</f>
        <v/>
      </c>
      <c r="H56" s="11">
        <f>IF(OR(A56="",B56="",NOT(ISNUMBER(B56)),NOT(ISNUMBER(C56)),C56&lt;=0),"",IF(G56="On Schedule","",G56))</f>
        <v/>
      </c>
      <c r="I56" s="11">
        <f>IF(H56="","",COUNTIF($H$5:H56,"?*"))</f>
        <v/>
      </c>
    </row>
    <row r="57">
      <c r="A57" s="13" t="n"/>
      <c r="B57" s="14" t="n"/>
      <c r="C57" s="15" t="n"/>
      <c r="D57" s="12">
        <f>IF(OR(A57="",B57="",NOT(ISNUMBER(B57)),NOT(ISNUMBER(C57)),C57&lt;=0),"",IFERROR(SUMIFS('Resource Schedule'!$K$5:$K$104,'Resource Schedule'!$J$5:$J$104,A57),0))</f>
        <v/>
      </c>
      <c r="E57" s="12">
        <f>IF(OR(A57="",B57="",NOT(ISNUMBER(B57)),NOT(ISNUMBER(C57)),C57&lt;=0),"",IFERROR(C57-D57,""))</f>
        <v/>
      </c>
      <c r="F57" s="10">
        <f>IF(OR(A57="",B57="",NOT(ISNUMBER(B57)),NOT(ISNUMBER(C57)),C57&lt;=0),"",IF(COUNTIFS('Resource Schedule'!$J$5:$J$104,A57,'Resource Schedule'!$H$5:$H$104,"&gt;0")=0,"",IFERROR(MAXIFS('Resource Schedule'!$H$5:$H$104,'Resource Schedule'!$J$5:$J$104,A57),"")))</f>
        <v/>
      </c>
      <c r="G57" s="11">
        <f>IF(OR(A57="",B57="",NOT(ISNUMBER(B57)),NOT(ISNUMBER(C57)),C57&lt;=0),"",IF(D57&lt;C57,"Unscheduled Hours",IF(D57&gt;C57,"Overallocated",IF(F57="","Unscheduled Hours",IF(F57&gt;B57,"Late","On Schedule")))))</f>
        <v/>
      </c>
      <c r="H57" s="11">
        <f>IF(OR(A57="",B57="",NOT(ISNUMBER(B57)),NOT(ISNUMBER(C57)),C57&lt;=0),"",IF(G57="On Schedule","",G57))</f>
        <v/>
      </c>
      <c r="I57" s="11">
        <f>IF(H57="","",COUNTIF($H$5:H57,"?*"))</f>
        <v/>
      </c>
    </row>
    <row r="58">
      <c r="A58" s="13" t="n"/>
      <c r="B58" s="14" t="n"/>
      <c r="C58" s="15" t="n"/>
      <c r="D58" s="12">
        <f>IF(OR(A58="",B58="",NOT(ISNUMBER(B58)),NOT(ISNUMBER(C58)),C58&lt;=0),"",IFERROR(SUMIFS('Resource Schedule'!$K$5:$K$104,'Resource Schedule'!$J$5:$J$104,A58),0))</f>
        <v/>
      </c>
      <c r="E58" s="12">
        <f>IF(OR(A58="",B58="",NOT(ISNUMBER(B58)),NOT(ISNUMBER(C58)),C58&lt;=0),"",IFERROR(C58-D58,""))</f>
        <v/>
      </c>
      <c r="F58" s="10">
        <f>IF(OR(A58="",B58="",NOT(ISNUMBER(B58)),NOT(ISNUMBER(C58)),C58&lt;=0),"",IF(COUNTIFS('Resource Schedule'!$J$5:$J$104,A58,'Resource Schedule'!$H$5:$H$104,"&gt;0")=0,"",IFERROR(MAXIFS('Resource Schedule'!$H$5:$H$104,'Resource Schedule'!$J$5:$J$104,A58),"")))</f>
        <v/>
      </c>
      <c r="G58" s="11">
        <f>IF(OR(A58="",B58="",NOT(ISNUMBER(B58)),NOT(ISNUMBER(C58)),C58&lt;=0),"",IF(D58&lt;C58,"Unscheduled Hours",IF(D58&gt;C58,"Overallocated",IF(F58="","Unscheduled Hours",IF(F58&gt;B58,"Late","On Schedule")))))</f>
        <v/>
      </c>
      <c r="H58" s="11">
        <f>IF(OR(A58="",B58="",NOT(ISNUMBER(B58)),NOT(ISNUMBER(C58)),C58&lt;=0),"",IF(G58="On Schedule","",G58))</f>
        <v/>
      </c>
      <c r="I58" s="11">
        <f>IF(H58="","",COUNTIF($H$5:H58,"?*"))</f>
        <v/>
      </c>
    </row>
    <row r="59">
      <c r="A59" s="13" t="n"/>
      <c r="B59" s="14" t="n"/>
      <c r="C59" s="15" t="n"/>
      <c r="D59" s="12">
        <f>IF(OR(A59="",B59="",NOT(ISNUMBER(B59)),NOT(ISNUMBER(C59)),C59&lt;=0),"",IFERROR(SUMIFS('Resource Schedule'!$K$5:$K$104,'Resource Schedule'!$J$5:$J$104,A59),0))</f>
        <v/>
      </c>
      <c r="E59" s="12">
        <f>IF(OR(A59="",B59="",NOT(ISNUMBER(B59)),NOT(ISNUMBER(C59)),C59&lt;=0),"",IFERROR(C59-D59,""))</f>
        <v/>
      </c>
      <c r="F59" s="10">
        <f>IF(OR(A59="",B59="",NOT(ISNUMBER(B59)),NOT(ISNUMBER(C59)),C59&lt;=0),"",IF(COUNTIFS('Resource Schedule'!$J$5:$J$104,A59,'Resource Schedule'!$H$5:$H$104,"&gt;0")=0,"",IFERROR(MAXIFS('Resource Schedule'!$H$5:$H$104,'Resource Schedule'!$J$5:$J$104,A59),"")))</f>
        <v/>
      </c>
      <c r="G59" s="11">
        <f>IF(OR(A59="",B59="",NOT(ISNUMBER(B59)),NOT(ISNUMBER(C59)),C59&lt;=0),"",IF(D59&lt;C59,"Unscheduled Hours",IF(D59&gt;C59,"Overallocated",IF(F59="","Unscheduled Hours",IF(F59&gt;B59,"Late","On Schedule")))))</f>
        <v/>
      </c>
      <c r="H59" s="11">
        <f>IF(OR(A59="",B59="",NOT(ISNUMBER(B59)),NOT(ISNUMBER(C59)),C59&lt;=0),"",IF(G59="On Schedule","",G59))</f>
        <v/>
      </c>
      <c r="I59" s="11">
        <f>IF(H59="","",COUNTIF($H$5:H59,"?*"))</f>
        <v/>
      </c>
    </row>
    <row r="60">
      <c r="A60" s="13" t="n"/>
      <c r="B60" s="14" t="n"/>
      <c r="C60" s="15" t="n"/>
      <c r="D60" s="12">
        <f>IF(OR(A60="",B60="",NOT(ISNUMBER(B60)),NOT(ISNUMBER(C60)),C60&lt;=0),"",IFERROR(SUMIFS('Resource Schedule'!$K$5:$K$104,'Resource Schedule'!$J$5:$J$104,A60),0))</f>
        <v/>
      </c>
      <c r="E60" s="12">
        <f>IF(OR(A60="",B60="",NOT(ISNUMBER(B60)),NOT(ISNUMBER(C60)),C60&lt;=0),"",IFERROR(C60-D60,""))</f>
        <v/>
      </c>
      <c r="F60" s="10">
        <f>IF(OR(A60="",B60="",NOT(ISNUMBER(B60)),NOT(ISNUMBER(C60)),C60&lt;=0),"",IF(COUNTIFS('Resource Schedule'!$J$5:$J$104,A60,'Resource Schedule'!$H$5:$H$104,"&gt;0")=0,"",IFERROR(MAXIFS('Resource Schedule'!$H$5:$H$104,'Resource Schedule'!$J$5:$J$104,A60),"")))</f>
        <v/>
      </c>
      <c r="G60" s="11">
        <f>IF(OR(A60="",B60="",NOT(ISNUMBER(B60)),NOT(ISNUMBER(C60)),C60&lt;=0),"",IF(D60&lt;C60,"Unscheduled Hours",IF(D60&gt;C60,"Overallocated",IF(F60="","Unscheduled Hours",IF(F60&gt;B60,"Late","On Schedule")))))</f>
        <v/>
      </c>
      <c r="H60" s="11">
        <f>IF(OR(A60="",B60="",NOT(ISNUMBER(B60)),NOT(ISNUMBER(C60)),C60&lt;=0),"",IF(G60="On Schedule","",G60))</f>
        <v/>
      </c>
      <c r="I60" s="11">
        <f>IF(H60="","",COUNTIF($H$5:H60,"?*"))</f>
        <v/>
      </c>
    </row>
    <row r="61">
      <c r="A61" s="13" t="n"/>
      <c r="B61" s="14" t="n"/>
      <c r="C61" s="15" t="n"/>
      <c r="D61" s="12">
        <f>IF(OR(A61="",B61="",NOT(ISNUMBER(B61)),NOT(ISNUMBER(C61)),C61&lt;=0),"",IFERROR(SUMIFS('Resource Schedule'!$K$5:$K$104,'Resource Schedule'!$J$5:$J$104,A61),0))</f>
        <v/>
      </c>
      <c r="E61" s="12">
        <f>IF(OR(A61="",B61="",NOT(ISNUMBER(B61)),NOT(ISNUMBER(C61)),C61&lt;=0),"",IFERROR(C61-D61,""))</f>
        <v/>
      </c>
      <c r="F61" s="10">
        <f>IF(OR(A61="",B61="",NOT(ISNUMBER(B61)),NOT(ISNUMBER(C61)),C61&lt;=0),"",IF(COUNTIFS('Resource Schedule'!$J$5:$J$104,A61,'Resource Schedule'!$H$5:$H$104,"&gt;0")=0,"",IFERROR(MAXIFS('Resource Schedule'!$H$5:$H$104,'Resource Schedule'!$J$5:$J$104,A61),"")))</f>
        <v/>
      </c>
      <c r="G61" s="11">
        <f>IF(OR(A61="",B61="",NOT(ISNUMBER(B61)),NOT(ISNUMBER(C61)),C61&lt;=0),"",IF(D61&lt;C61,"Unscheduled Hours",IF(D61&gt;C61,"Overallocated",IF(F61="","Unscheduled Hours",IF(F61&gt;B61,"Late","On Schedule")))))</f>
        <v/>
      </c>
      <c r="H61" s="11">
        <f>IF(OR(A61="",B61="",NOT(ISNUMBER(B61)),NOT(ISNUMBER(C61)),C61&lt;=0),"",IF(G61="On Schedule","",G61))</f>
        <v/>
      </c>
      <c r="I61" s="11">
        <f>IF(H61="","",COUNTIF($H$5:H61,"?*"))</f>
        <v/>
      </c>
    </row>
    <row r="62">
      <c r="A62" s="13" t="n"/>
      <c r="B62" s="14" t="n"/>
      <c r="C62" s="15" t="n"/>
      <c r="D62" s="12">
        <f>IF(OR(A62="",B62="",NOT(ISNUMBER(B62)),NOT(ISNUMBER(C62)),C62&lt;=0),"",IFERROR(SUMIFS('Resource Schedule'!$K$5:$K$104,'Resource Schedule'!$J$5:$J$104,A62),0))</f>
        <v/>
      </c>
      <c r="E62" s="12">
        <f>IF(OR(A62="",B62="",NOT(ISNUMBER(B62)),NOT(ISNUMBER(C62)),C62&lt;=0),"",IFERROR(C62-D62,""))</f>
        <v/>
      </c>
      <c r="F62" s="10">
        <f>IF(OR(A62="",B62="",NOT(ISNUMBER(B62)),NOT(ISNUMBER(C62)),C62&lt;=0),"",IF(COUNTIFS('Resource Schedule'!$J$5:$J$104,A62,'Resource Schedule'!$H$5:$H$104,"&gt;0")=0,"",IFERROR(MAXIFS('Resource Schedule'!$H$5:$H$104,'Resource Schedule'!$J$5:$J$104,A62),"")))</f>
        <v/>
      </c>
      <c r="G62" s="11">
        <f>IF(OR(A62="",B62="",NOT(ISNUMBER(B62)),NOT(ISNUMBER(C62)),C62&lt;=0),"",IF(D62&lt;C62,"Unscheduled Hours",IF(D62&gt;C62,"Overallocated",IF(F62="","Unscheduled Hours",IF(F62&gt;B62,"Late","On Schedule")))))</f>
        <v/>
      </c>
      <c r="H62" s="11">
        <f>IF(OR(A62="",B62="",NOT(ISNUMBER(B62)),NOT(ISNUMBER(C62)),C62&lt;=0),"",IF(G62="On Schedule","",G62))</f>
        <v/>
      </c>
      <c r="I62" s="11">
        <f>IF(H62="","",COUNTIF($H$5:H62,"?*"))</f>
        <v/>
      </c>
    </row>
    <row r="63">
      <c r="A63" s="13" t="n"/>
      <c r="B63" s="14" t="n"/>
      <c r="C63" s="15" t="n"/>
      <c r="D63" s="12">
        <f>IF(OR(A63="",B63="",NOT(ISNUMBER(B63)),NOT(ISNUMBER(C63)),C63&lt;=0),"",IFERROR(SUMIFS('Resource Schedule'!$K$5:$K$104,'Resource Schedule'!$J$5:$J$104,A63),0))</f>
        <v/>
      </c>
      <c r="E63" s="12">
        <f>IF(OR(A63="",B63="",NOT(ISNUMBER(B63)),NOT(ISNUMBER(C63)),C63&lt;=0),"",IFERROR(C63-D63,""))</f>
        <v/>
      </c>
      <c r="F63" s="10">
        <f>IF(OR(A63="",B63="",NOT(ISNUMBER(B63)),NOT(ISNUMBER(C63)),C63&lt;=0),"",IF(COUNTIFS('Resource Schedule'!$J$5:$J$104,A63,'Resource Schedule'!$H$5:$H$104,"&gt;0")=0,"",IFERROR(MAXIFS('Resource Schedule'!$H$5:$H$104,'Resource Schedule'!$J$5:$J$104,A63),"")))</f>
        <v/>
      </c>
      <c r="G63" s="11">
        <f>IF(OR(A63="",B63="",NOT(ISNUMBER(B63)),NOT(ISNUMBER(C63)),C63&lt;=0),"",IF(D63&lt;C63,"Unscheduled Hours",IF(D63&gt;C63,"Overallocated",IF(F63="","Unscheduled Hours",IF(F63&gt;B63,"Late","On Schedule")))))</f>
        <v/>
      </c>
      <c r="H63" s="11">
        <f>IF(OR(A63="",B63="",NOT(ISNUMBER(B63)),NOT(ISNUMBER(C63)),C63&lt;=0),"",IF(G63="On Schedule","",G63))</f>
        <v/>
      </c>
      <c r="I63" s="11">
        <f>IF(H63="","",COUNTIF($H$5:H63,"?*"))</f>
        <v/>
      </c>
    </row>
    <row r="64">
      <c r="A64" s="13" t="n"/>
      <c r="B64" s="14" t="n"/>
      <c r="C64" s="15" t="n"/>
      <c r="D64" s="12">
        <f>IF(OR(A64="",B64="",NOT(ISNUMBER(B64)),NOT(ISNUMBER(C64)),C64&lt;=0),"",IFERROR(SUMIFS('Resource Schedule'!$K$5:$K$104,'Resource Schedule'!$J$5:$J$104,A64),0))</f>
        <v/>
      </c>
      <c r="E64" s="12">
        <f>IF(OR(A64="",B64="",NOT(ISNUMBER(B64)),NOT(ISNUMBER(C64)),C64&lt;=0),"",IFERROR(C64-D64,""))</f>
        <v/>
      </c>
      <c r="F64" s="10">
        <f>IF(OR(A64="",B64="",NOT(ISNUMBER(B64)),NOT(ISNUMBER(C64)),C64&lt;=0),"",IF(COUNTIFS('Resource Schedule'!$J$5:$J$104,A64,'Resource Schedule'!$H$5:$H$104,"&gt;0")=0,"",IFERROR(MAXIFS('Resource Schedule'!$H$5:$H$104,'Resource Schedule'!$J$5:$J$104,A64),"")))</f>
        <v/>
      </c>
      <c r="G64" s="11">
        <f>IF(OR(A64="",B64="",NOT(ISNUMBER(B64)),NOT(ISNUMBER(C64)),C64&lt;=0),"",IF(D64&lt;C64,"Unscheduled Hours",IF(D64&gt;C64,"Overallocated",IF(F64="","Unscheduled Hours",IF(F64&gt;B64,"Late","On Schedule")))))</f>
        <v/>
      </c>
      <c r="H64" s="11">
        <f>IF(OR(A64="",B64="",NOT(ISNUMBER(B64)),NOT(ISNUMBER(C64)),C64&lt;=0),"",IF(G64="On Schedule","",G64))</f>
        <v/>
      </c>
      <c r="I64" s="11">
        <f>IF(H64="","",COUNTIF($H$5:H64,"?*"))</f>
        <v/>
      </c>
    </row>
    <row r="65">
      <c r="A65" s="13" t="n"/>
      <c r="B65" s="14" t="n"/>
      <c r="C65" s="15" t="n"/>
      <c r="D65" s="12">
        <f>IF(OR(A65="",B65="",NOT(ISNUMBER(B65)),NOT(ISNUMBER(C65)),C65&lt;=0),"",IFERROR(SUMIFS('Resource Schedule'!$K$5:$K$104,'Resource Schedule'!$J$5:$J$104,A65),0))</f>
        <v/>
      </c>
      <c r="E65" s="12">
        <f>IF(OR(A65="",B65="",NOT(ISNUMBER(B65)),NOT(ISNUMBER(C65)),C65&lt;=0),"",IFERROR(C65-D65,""))</f>
        <v/>
      </c>
      <c r="F65" s="10">
        <f>IF(OR(A65="",B65="",NOT(ISNUMBER(B65)),NOT(ISNUMBER(C65)),C65&lt;=0),"",IF(COUNTIFS('Resource Schedule'!$J$5:$J$104,A65,'Resource Schedule'!$H$5:$H$104,"&gt;0")=0,"",IFERROR(MAXIFS('Resource Schedule'!$H$5:$H$104,'Resource Schedule'!$J$5:$J$104,A65),"")))</f>
        <v/>
      </c>
      <c r="G65" s="11">
        <f>IF(OR(A65="",B65="",NOT(ISNUMBER(B65)),NOT(ISNUMBER(C65)),C65&lt;=0),"",IF(D65&lt;C65,"Unscheduled Hours",IF(D65&gt;C65,"Overallocated",IF(F65="","Unscheduled Hours",IF(F65&gt;B65,"Late","On Schedule")))))</f>
        <v/>
      </c>
      <c r="H65" s="11">
        <f>IF(OR(A65="",B65="",NOT(ISNUMBER(B65)),NOT(ISNUMBER(C65)),C65&lt;=0),"",IF(G65="On Schedule","",G65))</f>
        <v/>
      </c>
      <c r="I65" s="11">
        <f>IF(H65="","",COUNTIF($H$5:H65,"?*"))</f>
        <v/>
      </c>
    </row>
    <row r="66">
      <c r="A66" s="13" t="n"/>
      <c r="B66" s="14" t="n"/>
      <c r="C66" s="15" t="n"/>
      <c r="D66" s="12">
        <f>IF(OR(A66="",B66="",NOT(ISNUMBER(B66)),NOT(ISNUMBER(C66)),C66&lt;=0),"",IFERROR(SUMIFS('Resource Schedule'!$K$5:$K$104,'Resource Schedule'!$J$5:$J$104,A66),0))</f>
        <v/>
      </c>
      <c r="E66" s="12">
        <f>IF(OR(A66="",B66="",NOT(ISNUMBER(B66)),NOT(ISNUMBER(C66)),C66&lt;=0),"",IFERROR(C66-D66,""))</f>
        <v/>
      </c>
      <c r="F66" s="10">
        <f>IF(OR(A66="",B66="",NOT(ISNUMBER(B66)),NOT(ISNUMBER(C66)),C66&lt;=0),"",IF(COUNTIFS('Resource Schedule'!$J$5:$J$104,A66,'Resource Schedule'!$H$5:$H$104,"&gt;0")=0,"",IFERROR(MAXIFS('Resource Schedule'!$H$5:$H$104,'Resource Schedule'!$J$5:$J$104,A66),"")))</f>
        <v/>
      </c>
      <c r="G66" s="11">
        <f>IF(OR(A66="",B66="",NOT(ISNUMBER(B66)),NOT(ISNUMBER(C66)),C66&lt;=0),"",IF(D66&lt;C66,"Unscheduled Hours",IF(D66&gt;C66,"Overallocated",IF(F66="","Unscheduled Hours",IF(F66&gt;B66,"Late","On Schedule")))))</f>
        <v/>
      </c>
      <c r="H66" s="11">
        <f>IF(OR(A66="",B66="",NOT(ISNUMBER(B66)),NOT(ISNUMBER(C66)),C66&lt;=0),"",IF(G66="On Schedule","",G66))</f>
        <v/>
      </c>
      <c r="I66" s="11">
        <f>IF(H66="","",COUNTIF($H$5:H66,"?*"))</f>
        <v/>
      </c>
    </row>
    <row r="67">
      <c r="A67" s="13" t="n"/>
      <c r="B67" s="14" t="n"/>
      <c r="C67" s="15" t="n"/>
      <c r="D67" s="12">
        <f>IF(OR(A67="",B67="",NOT(ISNUMBER(B67)),NOT(ISNUMBER(C67)),C67&lt;=0),"",IFERROR(SUMIFS('Resource Schedule'!$K$5:$K$104,'Resource Schedule'!$J$5:$J$104,A67),0))</f>
        <v/>
      </c>
      <c r="E67" s="12">
        <f>IF(OR(A67="",B67="",NOT(ISNUMBER(B67)),NOT(ISNUMBER(C67)),C67&lt;=0),"",IFERROR(C67-D67,""))</f>
        <v/>
      </c>
      <c r="F67" s="10">
        <f>IF(OR(A67="",B67="",NOT(ISNUMBER(B67)),NOT(ISNUMBER(C67)),C67&lt;=0),"",IF(COUNTIFS('Resource Schedule'!$J$5:$J$104,A67,'Resource Schedule'!$H$5:$H$104,"&gt;0")=0,"",IFERROR(MAXIFS('Resource Schedule'!$H$5:$H$104,'Resource Schedule'!$J$5:$J$104,A67),"")))</f>
        <v/>
      </c>
      <c r="G67" s="11">
        <f>IF(OR(A67="",B67="",NOT(ISNUMBER(B67)),NOT(ISNUMBER(C67)),C67&lt;=0),"",IF(D67&lt;C67,"Unscheduled Hours",IF(D67&gt;C67,"Overallocated",IF(F67="","Unscheduled Hours",IF(F67&gt;B67,"Late","On Schedule")))))</f>
        <v/>
      </c>
      <c r="H67" s="11">
        <f>IF(OR(A67="",B67="",NOT(ISNUMBER(B67)),NOT(ISNUMBER(C67)),C67&lt;=0),"",IF(G67="On Schedule","",G67))</f>
        <v/>
      </c>
      <c r="I67" s="11">
        <f>IF(H67="","",COUNTIF($H$5:H67,"?*"))</f>
        <v/>
      </c>
    </row>
    <row r="68">
      <c r="A68" s="13" t="n"/>
      <c r="B68" s="14" t="n"/>
      <c r="C68" s="15" t="n"/>
      <c r="D68" s="12">
        <f>IF(OR(A68="",B68="",NOT(ISNUMBER(B68)),NOT(ISNUMBER(C68)),C68&lt;=0),"",IFERROR(SUMIFS('Resource Schedule'!$K$5:$K$104,'Resource Schedule'!$J$5:$J$104,A68),0))</f>
        <v/>
      </c>
      <c r="E68" s="12">
        <f>IF(OR(A68="",B68="",NOT(ISNUMBER(B68)),NOT(ISNUMBER(C68)),C68&lt;=0),"",IFERROR(C68-D68,""))</f>
        <v/>
      </c>
      <c r="F68" s="10">
        <f>IF(OR(A68="",B68="",NOT(ISNUMBER(B68)),NOT(ISNUMBER(C68)),C68&lt;=0),"",IF(COUNTIFS('Resource Schedule'!$J$5:$J$104,A68,'Resource Schedule'!$H$5:$H$104,"&gt;0")=0,"",IFERROR(MAXIFS('Resource Schedule'!$H$5:$H$104,'Resource Schedule'!$J$5:$J$104,A68),"")))</f>
        <v/>
      </c>
      <c r="G68" s="11">
        <f>IF(OR(A68="",B68="",NOT(ISNUMBER(B68)),NOT(ISNUMBER(C68)),C68&lt;=0),"",IF(D68&lt;C68,"Unscheduled Hours",IF(D68&gt;C68,"Overallocated",IF(F68="","Unscheduled Hours",IF(F68&gt;B68,"Late","On Schedule")))))</f>
        <v/>
      </c>
      <c r="H68" s="11">
        <f>IF(OR(A68="",B68="",NOT(ISNUMBER(B68)),NOT(ISNUMBER(C68)),C68&lt;=0),"",IF(G68="On Schedule","",G68))</f>
        <v/>
      </c>
      <c r="I68" s="11">
        <f>IF(H68="","",COUNTIF($H$5:H68,"?*"))</f>
        <v/>
      </c>
    </row>
    <row r="69">
      <c r="A69" s="13" t="n"/>
      <c r="B69" s="14" t="n"/>
      <c r="C69" s="15" t="n"/>
      <c r="D69" s="12">
        <f>IF(OR(A69="",B69="",NOT(ISNUMBER(B69)),NOT(ISNUMBER(C69)),C69&lt;=0),"",IFERROR(SUMIFS('Resource Schedule'!$K$5:$K$104,'Resource Schedule'!$J$5:$J$104,A69),0))</f>
        <v/>
      </c>
      <c r="E69" s="12">
        <f>IF(OR(A69="",B69="",NOT(ISNUMBER(B69)),NOT(ISNUMBER(C69)),C69&lt;=0),"",IFERROR(C69-D69,""))</f>
        <v/>
      </c>
      <c r="F69" s="10">
        <f>IF(OR(A69="",B69="",NOT(ISNUMBER(B69)),NOT(ISNUMBER(C69)),C69&lt;=0),"",IF(COUNTIFS('Resource Schedule'!$J$5:$J$104,A69,'Resource Schedule'!$H$5:$H$104,"&gt;0")=0,"",IFERROR(MAXIFS('Resource Schedule'!$H$5:$H$104,'Resource Schedule'!$J$5:$J$104,A69),"")))</f>
        <v/>
      </c>
      <c r="G69" s="11">
        <f>IF(OR(A69="",B69="",NOT(ISNUMBER(B69)),NOT(ISNUMBER(C69)),C69&lt;=0),"",IF(D69&lt;C69,"Unscheduled Hours",IF(D69&gt;C69,"Overallocated",IF(F69="","Unscheduled Hours",IF(F69&gt;B69,"Late","On Schedule")))))</f>
        <v/>
      </c>
      <c r="H69" s="11">
        <f>IF(OR(A69="",B69="",NOT(ISNUMBER(B69)),NOT(ISNUMBER(C69)),C69&lt;=0),"",IF(G69="On Schedule","",G69))</f>
        <v/>
      </c>
      <c r="I69" s="11">
        <f>IF(H69="","",COUNTIF($H$5:H69,"?*"))</f>
        <v/>
      </c>
    </row>
    <row r="70">
      <c r="A70" s="13" t="n"/>
      <c r="B70" s="14" t="n"/>
      <c r="C70" s="15" t="n"/>
      <c r="D70" s="12">
        <f>IF(OR(A70="",B70="",NOT(ISNUMBER(B70)),NOT(ISNUMBER(C70)),C70&lt;=0),"",IFERROR(SUMIFS('Resource Schedule'!$K$5:$K$104,'Resource Schedule'!$J$5:$J$104,A70),0))</f>
        <v/>
      </c>
      <c r="E70" s="12">
        <f>IF(OR(A70="",B70="",NOT(ISNUMBER(B70)),NOT(ISNUMBER(C70)),C70&lt;=0),"",IFERROR(C70-D70,""))</f>
        <v/>
      </c>
      <c r="F70" s="10">
        <f>IF(OR(A70="",B70="",NOT(ISNUMBER(B70)),NOT(ISNUMBER(C70)),C70&lt;=0),"",IF(COUNTIFS('Resource Schedule'!$J$5:$J$104,A70,'Resource Schedule'!$H$5:$H$104,"&gt;0")=0,"",IFERROR(MAXIFS('Resource Schedule'!$H$5:$H$104,'Resource Schedule'!$J$5:$J$104,A70),"")))</f>
        <v/>
      </c>
      <c r="G70" s="11">
        <f>IF(OR(A70="",B70="",NOT(ISNUMBER(B70)),NOT(ISNUMBER(C70)),C70&lt;=0),"",IF(D70&lt;C70,"Unscheduled Hours",IF(D70&gt;C70,"Overallocated",IF(F70="","Unscheduled Hours",IF(F70&gt;B70,"Late","On Schedule")))))</f>
        <v/>
      </c>
      <c r="H70" s="11">
        <f>IF(OR(A70="",B70="",NOT(ISNUMBER(B70)),NOT(ISNUMBER(C70)),C70&lt;=0),"",IF(G70="On Schedule","",G70))</f>
        <v/>
      </c>
      <c r="I70" s="11">
        <f>IF(H70="","",COUNTIF($H$5:H70,"?*"))</f>
        <v/>
      </c>
    </row>
    <row r="71">
      <c r="A71" s="13" t="n"/>
      <c r="B71" s="14" t="n"/>
      <c r="C71" s="15" t="n"/>
      <c r="D71" s="12">
        <f>IF(OR(A71="",B71="",NOT(ISNUMBER(B71)),NOT(ISNUMBER(C71)),C71&lt;=0),"",IFERROR(SUMIFS('Resource Schedule'!$K$5:$K$104,'Resource Schedule'!$J$5:$J$104,A71),0))</f>
        <v/>
      </c>
      <c r="E71" s="12">
        <f>IF(OR(A71="",B71="",NOT(ISNUMBER(B71)),NOT(ISNUMBER(C71)),C71&lt;=0),"",IFERROR(C71-D71,""))</f>
        <v/>
      </c>
      <c r="F71" s="10">
        <f>IF(OR(A71="",B71="",NOT(ISNUMBER(B71)),NOT(ISNUMBER(C71)),C71&lt;=0),"",IF(COUNTIFS('Resource Schedule'!$J$5:$J$104,A71,'Resource Schedule'!$H$5:$H$104,"&gt;0")=0,"",IFERROR(MAXIFS('Resource Schedule'!$H$5:$H$104,'Resource Schedule'!$J$5:$J$104,A71),"")))</f>
        <v/>
      </c>
      <c r="G71" s="11">
        <f>IF(OR(A71="",B71="",NOT(ISNUMBER(B71)),NOT(ISNUMBER(C71)),C71&lt;=0),"",IF(D71&lt;C71,"Unscheduled Hours",IF(D71&gt;C71,"Overallocated",IF(F71="","Unscheduled Hours",IF(F71&gt;B71,"Late","On Schedule")))))</f>
        <v/>
      </c>
      <c r="H71" s="11">
        <f>IF(OR(A71="",B71="",NOT(ISNUMBER(B71)),NOT(ISNUMBER(C71)),C71&lt;=0),"",IF(G71="On Schedule","",G71))</f>
        <v/>
      </c>
      <c r="I71" s="11">
        <f>IF(H71="","",COUNTIF($H$5:H71,"?*"))</f>
        <v/>
      </c>
    </row>
    <row r="72">
      <c r="A72" s="13" t="n"/>
      <c r="B72" s="14" t="n"/>
      <c r="C72" s="15" t="n"/>
      <c r="D72" s="12">
        <f>IF(OR(A72="",B72="",NOT(ISNUMBER(B72)),NOT(ISNUMBER(C72)),C72&lt;=0),"",IFERROR(SUMIFS('Resource Schedule'!$K$5:$K$104,'Resource Schedule'!$J$5:$J$104,A72),0))</f>
        <v/>
      </c>
      <c r="E72" s="12">
        <f>IF(OR(A72="",B72="",NOT(ISNUMBER(B72)),NOT(ISNUMBER(C72)),C72&lt;=0),"",IFERROR(C72-D72,""))</f>
        <v/>
      </c>
      <c r="F72" s="10">
        <f>IF(OR(A72="",B72="",NOT(ISNUMBER(B72)),NOT(ISNUMBER(C72)),C72&lt;=0),"",IF(COUNTIFS('Resource Schedule'!$J$5:$J$104,A72,'Resource Schedule'!$H$5:$H$104,"&gt;0")=0,"",IFERROR(MAXIFS('Resource Schedule'!$H$5:$H$104,'Resource Schedule'!$J$5:$J$104,A72),"")))</f>
        <v/>
      </c>
      <c r="G72" s="11">
        <f>IF(OR(A72="",B72="",NOT(ISNUMBER(B72)),NOT(ISNUMBER(C72)),C72&lt;=0),"",IF(D72&lt;C72,"Unscheduled Hours",IF(D72&gt;C72,"Overallocated",IF(F72="","Unscheduled Hours",IF(F72&gt;B72,"Late","On Schedule")))))</f>
        <v/>
      </c>
      <c r="H72" s="11">
        <f>IF(OR(A72="",B72="",NOT(ISNUMBER(B72)),NOT(ISNUMBER(C72)),C72&lt;=0),"",IF(G72="On Schedule","",G72))</f>
        <v/>
      </c>
      <c r="I72" s="11">
        <f>IF(H72="","",COUNTIF($H$5:H72,"?*"))</f>
        <v/>
      </c>
    </row>
    <row r="73">
      <c r="A73" s="13" t="n"/>
      <c r="B73" s="14" t="n"/>
      <c r="C73" s="15" t="n"/>
      <c r="D73" s="12">
        <f>IF(OR(A73="",B73="",NOT(ISNUMBER(B73)),NOT(ISNUMBER(C73)),C73&lt;=0),"",IFERROR(SUMIFS('Resource Schedule'!$K$5:$K$104,'Resource Schedule'!$J$5:$J$104,A73),0))</f>
        <v/>
      </c>
      <c r="E73" s="12">
        <f>IF(OR(A73="",B73="",NOT(ISNUMBER(B73)),NOT(ISNUMBER(C73)),C73&lt;=0),"",IFERROR(C73-D73,""))</f>
        <v/>
      </c>
      <c r="F73" s="10">
        <f>IF(OR(A73="",B73="",NOT(ISNUMBER(B73)),NOT(ISNUMBER(C73)),C73&lt;=0),"",IF(COUNTIFS('Resource Schedule'!$J$5:$J$104,A73,'Resource Schedule'!$H$5:$H$104,"&gt;0")=0,"",IFERROR(MAXIFS('Resource Schedule'!$H$5:$H$104,'Resource Schedule'!$J$5:$J$104,A73),"")))</f>
        <v/>
      </c>
      <c r="G73" s="11">
        <f>IF(OR(A73="",B73="",NOT(ISNUMBER(B73)),NOT(ISNUMBER(C73)),C73&lt;=0),"",IF(D73&lt;C73,"Unscheduled Hours",IF(D73&gt;C73,"Overallocated",IF(F73="","Unscheduled Hours",IF(F73&gt;B73,"Late","On Schedule")))))</f>
        <v/>
      </c>
      <c r="H73" s="11">
        <f>IF(OR(A73="",B73="",NOT(ISNUMBER(B73)),NOT(ISNUMBER(C73)),C73&lt;=0),"",IF(G73="On Schedule","",G73))</f>
        <v/>
      </c>
      <c r="I73" s="11">
        <f>IF(H73="","",COUNTIF($H$5:H73,"?*"))</f>
        <v/>
      </c>
    </row>
    <row r="74">
      <c r="A74" s="13" t="n"/>
      <c r="B74" s="14" t="n"/>
      <c r="C74" s="15" t="n"/>
      <c r="D74" s="12">
        <f>IF(OR(A74="",B74="",NOT(ISNUMBER(B74)),NOT(ISNUMBER(C74)),C74&lt;=0),"",IFERROR(SUMIFS('Resource Schedule'!$K$5:$K$104,'Resource Schedule'!$J$5:$J$104,A74),0))</f>
        <v/>
      </c>
      <c r="E74" s="12">
        <f>IF(OR(A74="",B74="",NOT(ISNUMBER(B74)),NOT(ISNUMBER(C74)),C74&lt;=0),"",IFERROR(C74-D74,""))</f>
        <v/>
      </c>
      <c r="F74" s="10">
        <f>IF(OR(A74="",B74="",NOT(ISNUMBER(B74)),NOT(ISNUMBER(C74)),C74&lt;=0),"",IF(COUNTIFS('Resource Schedule'!$J$5:$J$104,A74,'Resource Schedule'!$H$5:$H$104,"&gt;0")=0,"",IFERROR(MAXIFS('Resource Schedule'!$H$5:$H$104,'Resource Schedule'!$J$5:$J$104,A74),"")))</f>
        <v/>
      </c>
      <c r="G74" s="11">
        <f>IF(OR(A74="",B74="",NOT(ISNUMBER(B74)),NOT(ISNUMBER(C74)),C74&lt;=0),"",IF(D74&lt;C74,"Unscheduled Hours",IF(D74&gt;C74,"Overallocated",IF(F74="","Unscheduled Hours",IF(F74&gt;B74,"Late","On Schedule")))))</f>
        <v/>
      </c>
      <c r="H74" s="11">
        <f>IF(OR(A74="",B74="",NOT(ISNUMBER(B74)),NOT(ISNUMBER(C74)),C74&lt;=0),"",IF(G74="On Schedule","",G74))</f>
        <v/>
      </c>
      <c r="I74" s="11">
        <f>IF(H74="","",COUNTIF($H$5:H74,"?*"))</f>
        <v/>
      </c>
    </row>
    <row r="75">
      <c r="A75" s="13" t="n"/>
      <c r="B75" s="14" t="n"/>
      <c r="C75" s="15" t="n"/>
      <c r="D75" s="12">
        <f>IF(OR(A75="",B75="",NOT(ISNUMBER(B75)),NOT(ISNUMBER(C75)),C75&lt;=0),"",IFERROR(SUMIFS('Resource Schedule'!$K$5:$K$104,'Resource Schedule'!$J$5:$J$104,A75),0))</f>
        <v/>
      </c>
      <c r="E75" s="12">
        <f>IF(OR(A75="",B75="",NOT(ISNUMBER(B75)),NOT(ISNUMBER(C75)),C75&lt;=0),"",IFERROR(C75-D75,""))</f>
        <v/>
      </c>
      <c r="F75" s="10">
        <f>IF(OR(A75="",B75="",NOT(ISNUMBER(B75)),NOT(ISNUMBER(C75)),C75&lt;=0),"",IF(COUNTIFS('Resource Schedule'!$J$5:$J$104,A75,'Resource Schedule'!$H$5:$H$104,"&gt;0")=0,"",IFERROR(MAXIFS('Resource Schedule'!$H$5:$H$104,'Resource Schedule'!$J$5:$J$104,A75),"")))</f>
        <v/>
      </c>
      <c r="G75" s="11">
        <f>IF(OR(A75="",B75="",NOT(ISNUMBER(B75)),NOT(ISNUMBER(C75)),C75&lt;=0),"",IF(D75&lt;C75,"Unscheduled Hours",IF(D75&gt;C75,"Overallocated",IF(F75="","Unscheduled Hours",IF(F75&gt;B75,"Late","On Schedule")))))</f>
        <v/>
      </c>
      <c r="H75" s="11">
        <f>IF(OR(A75="",B75="",NOT(ISNUMBER(B75)),NOT(ISNUMBER(C75)),C75&lt;=0),"",IF(G75="On Schedule","",G75))</f>
        <v/>
      </c>
      <c r="I75" s="11">
        <f>IF(H75="","",COUNTIF($H$5:H75,"?*"))</f>
        <v/>
      </c>
    </row>
    <row r="76">
      <c r="A76" s="13" t="n"/>
      <c r="B76" s="14" t="n"/>
      <c r="C76" s="15" t="n"/>
      <c r="D76" s="12">
        <f>IF(OR(A76="",B76="",NOT(ISNUMBER(B76)),NOT(ISNUMBER(C76)),C76&lt;=0),"",IFERROR(SUMIFS('Resource Schedule'!$K$5:$K$104,'Resource Schedule'!$J$5:$J$104,A76),0))</f>
        <v/>
      </c>
      <c r="E76" s="12">
        <f>IF(OR(A76="",B76="",NOT(ISNUMBER(B76)),NOT(ISNUMBER(C76)),C76&lt;=0),"",IFERROR(C76-D76,""))</f>
        <v/>
      </c>
      <c r="F76" s="10">
        <f>IF(OR(A76="",B76="",NOT(ISNUMBER(B76)),NOT(ISNUMBER(C76)),C76&lt;=0),"",IF(COUNTIFS('Resource Schedule'!$J$5:$J$104,A76,'Resource Schedule'!$H$5:$H$104,"&gt;0")=0,"",IFERROR(MAXIFS('Resource Schedule'!$H$5:$H$104,'Resource Schedule'!$J$5:$J$104,A76),"")))</f>
        <v/>
      </c>
      <c r="G76" s="11">
        <f>IF(OR(A76="",B76="",NOT(ISNUMBER(B76)),NOT(ISNUMBER(C76)),C76&lt;=0),"",IF(D76&lt;C76,"Unscheduled Hours",IF(D76&gt;C76,"Overallocated",IF(F76="","Unscheduled Hours",IF(F76&gt;B76,"Late","On Schedule")))))</f>
        <v/>
      </c>
      <c r="H76" s="11">
        <f>IF(OR(A76="",B76="",NOT(ISNUMBER(B76)),NOT(ISNUMBER(C76)),C76&lt;=0),"",IF(G76="On Schedule","",G76))</f>
        <v/>
      </c>
      <c r="I76" s="11">
        <f>IF(H76="","",COUNTIF($H$5:H76,"?*"))</f>
        <v/>
      </c>
    </row>
    <row r="77">
      <c r="A77" s="13" t="n"/>
      <c r="B77" s="14" t="n"/>
      <c r="C77" s="15" t="n"/>
      <c r="D77" s="12">
        <f>IF(OR(A77="",B77="",NOT(ISNUMBER(B77)),NOT(ISNUMBER(C77)),C77&lt;=0),"",IFERROR(SUMIFS('Resource Schedule'!$K$5:$K$104,'Resource Schedule'!$J$5:$J$104,A77),0))</f>
        <v/>
      </c>
      <c r="E77" s="12">
        <f>IF(OR(A77="",B77="",NOT(ISNUMBER(B77)),NOT(ISNUMBER(C77)),C77&lt;=0),"",IFERROR(C77-D77,""))</f>
        <v/>
      </c>
      <c r="F77" s="10">
        <f>IF(OR(A77="",B77="",NOT(ISNUMBER(B77)),NOT(ISNUMBER(C77)),C77&lt;=0),"",IF(COUNTIFS('Resource Schedule'!$J$5:$J$104,A77,'Resource Schedule'!$H$5:$H$104,"&gt;0")=0,"",IFERROR(MAXIFS('Resource Schedule'!$H$5:$H$104,'Resource Schedule'!$J$5:$J$104,A77),"")))</f>
        <v/>
      </c>
      <c r="G77" s="11">
        <f>IF(OR(A77="",B77="",NOT(ISNUMBER(B77)),NOT(ISNUMBER(C77)),C77&lt;=0),"",IF(D77&lt;C77,"Unscheduled Hours",IF(D77&gt;C77,"Overallocated",IF(F77="","Unscheduled Hours",IF(F77&gt;B77,"Late","On Schedule")))))</f>
        <v/>
      </c>
      <c r="H77" s="11">
        <f>IF(OR(A77="",B77="",NOT(ISNUMBER(B77)),NOT(ISNUMBER(C77)),C77&lt;=0),"",IF(G77="On Schedule","",G77))</f>
        <v/>
      </c>
      <c r="I77" s="11">
        <f>IF(H77="","",COUNTIF($H$5:H77,"?*"))</f>
        <v/>
      </c>
    </row>
    <row r="78">
      <c r="A78" s="13" t="n"/>
      <c r="B78" s="14" t="n"/>
      <c r="C78" s="15" t="n"/>
      <c r="D78" s="12">
        <f>IF(OR(A78="",B78="",NOT(ISNUMBER(B78)),NOT(ISNUMBER(C78)),C78&lt;=0),"",IFERROR(SUMIFS('Resource Schedule'!$K$5:$K$104,'Resource Schedule'!$J$5:$J$104,A78),0))</f>
        <v/>
      </c>
      <c r="E78" s="12">
        <f>IF(OR(A78="",B78="",NOT(ISNUMBER(B78)),NOT(ISNUMBER(C78)),C78&lt;=0),"",IFERROR(C78-D78,""))</f>
        <v/>
      </c>
      <c r="F78" s="10">
        <f>IF(OR(A78="",B78="",NOT(ISNUMBER(B78)),NOT(ISNUMBER(C78)),C78&lt;=0),"",IF(COUNTIFS('Resource Schedule'!$J$5:$J$104,A78,'Resource Schedule'!$H$5:$H$104,"&gt;0")=0,"",IFERROR(MAXIFS('Resource Schedule'!$H$5:$H$104,'Resource Schedule'!$J$5:$J$104,A78),"")))</f>
        <v/>
      </c>
      <c r="G78" s="11">
        <f>IF(OR(A78="",B78="",NOT(ISNUMBER(B78)),NOT(ISNUMBER(C78)),C78&lt;=0),"",IF(D78&lt;C78,"Unscheduled Hours",IF(D78&gt;C78,"Overallocated",IF(F78="","Unscheduled Hours",IF(F78&gt;B78,"Late","On Schedule")))))</f>
        <v/>
      </c>
      <c r="H78" s="11">
        <f>IF(OR(A78="",B78="",NOT(ISNUMBER(B78)),NOT(ISNUMBER(C78)),C78&lt;=0),"",IF(G78="On Schedule","",G78))</f>
        <v/>
      </c>
      <c r="I78" s="11">
        <f>IF(H78="","",COUNTIF($H$5:H78,"?*"))</f>
        <v/>
      </c>
    </row>
    <row r="79">
      <c r="A79" s="13" t="n"/>
      <c r="B79" s="14" t="n"/>
      <c r="C79" s="15" t="n"/>
      <c r="D79" s="12">
        <f>IF(OR(A79="",B79="",NOT(ISNUMBER(B79)),NOT(ISNUMBER(C79)),C79&lt;=0),"",IFERROR(SUMIFS('Resource Schedule'!$K$5:$K$104,'Resource Schedule'!$J$5:$J$104,A79),0))</f>
        <v/>
      </c>
      <c r="E79" s="12">
        <f>IF(OR(A79="",B79="",NOT(ISNUMBER(B79)),NOT(ISNUMBER(C79)),C79&lt;=0),"",IFERROR(C79-D79,""))</f>
        <v/>
      </c>
      <c r="F79" s="10">
        <f>IF(OR(A79="",B79="",NOT(ISNUMBER(B79)),NOT(ISNUMBER(C79)),C79&lt;=0),"",IF(COUNTIFS('Resource Schedule'!$J$5:$J$104,A79,'Resource Schedule'!$H$5:$H$104,"&gt;0")=0,"",IFERROR(MAXIFS('Resource Schedule'!$H$5:$H$104,'Resource Schedule'!$J$5:$J$104,A79),"")))</f>
        <v/>
      </c>
      <c r="G79" s="11">
        <f>IF(OR(A79="",B79="",NOT(ISNUMBER(B79)),NOT(ISNUMBER(C79)),C79&lt;=0),"",IF(D79&lt;C79,"Unscheduled Hours",IF(D79&gt;C79,"Overallocated",IF(F79="","Unscheduled Hours",IF(F79&gt;B79,"Late","On Schedule")))))</f>
        <v/>
      </c>
      <c r="H79" s="11">
        <f>IF(OR(A79="",B79="",NOT(ISNUMBER(B79)),NOT(ISNUMBER(C79)),C79&lt;=0),"",IF(G79="On Schedule","",G79))</f>
        <v/>
      </c>
      <c r="I79" s="11">
        <f>IF(H79="","",COUNTIF($H$5:H79,"?*"))</f>
        <v/>
      </c>
    </row>
    <row r="80">
      <c r="A80" s="13" t="n"/>
      <c r="B80" s="14" t="n"/>
      <c r="C80" s="15" t="n"/>
      <c r="D80" s="12">
        <f>IF(OR(A80="",B80="",NOT(ISNUMBER(B80)),NOT(ISNUMBER(C80)),C80&lt;=0),"",IFERROR(SUMIFS('Resource Schedule'!$K$5:$K$104,'Resource Schedule'!$J$5:$J$104,A80),0))</f>
        <v/>
      </c>
      <c r="E80" s="12">
        <f>IF(OR(A80="",B80="",NOT(ISNUMBER(B80)),NOT(ISNUMBER(C80)),C80&lt;=0),"",IFERROR(C80-D80,""))</f>
        <v/>
      </c>
      <c r="F80" s="10">
        <f>IF(OR(A80="",B80="",NOT(ISNUMBER(B80)),NOT(ISNUMBER(C80)),C80&lt;=0),"",IF(COUNTIFS('Resource Schedule'!$J$5:$J$104,A80,'Resource Schedule'!$H$5:$H$104,"&gt;0")=0,"",IFERROR(MAXIFS('Resource Schedule'!$H$5:$H$104,'Resource Schedule'!$J$5:$J$104,A80),"")))</f>
        <v/>
      </c>
      <c r="G80" s="11">
        <f>IF(OR(A80="",B80="",NOT(ISNUMBER(B80)),NOT(ISNUMBER(C80)),C80&lt;=0),"",IF(D80&lt;C80,"Unscheduled Hours",IF(D80&gt;C80,"Overallocated",IF(F80="","Unscheduled Hours",IF(F80&gt;B80,"Late","On Schedule")))))</f>
        <v/>
      </c>
      <c r="H80" s="11">
        <f>IF(OR(A80="",B80="",NOT(ISNUMBER(B80)),NOT(ISNUMBER(C80)),C80&lt;=0),"",IF(G80="On Schedule","",G80))</f>
        <v/>
      </c>
      <c r="I80" s="11">
        <f>IF(H80="","",COUNTIF($H$5:H80,"?*"))</f>
        <v/>
      </c>
    </row>
    <row r="81">
      <c r="A81" s="13" t="n"/>
      <c r="B81" s="14" t="n"/>
      <c r="C81" s="15" t="n"/>
      <c r="D81" s="12">
        <f>IF(OR(A81="",B81="",NOT(ISNUMBER(B81)),NOT(ISNUMBER(C81)),C81&lt;=0),"",IFERROR(SUMIFS('Resource Schedule'!$K$5:$K$104,'Resource Schedule'!$J$5:$J$104,A81),0))</f>
        <v/>
      </c>
      <c r="E81" s="12">
        <f>IF(OR(A81="",B81="",NOT(ISNUMBER(B81)),NOT(ISNUMBER(C81)),C81&lt;=0),"",IFERROR(C81-D81,""))</f>
        <v/>
      </c>
      <c r="F81" s="10">
        <f>IF(OR(A81="",B81="",NOT(ISNUMBER(B81)),NOT(ISNUMBER(C81)),C81&lt;=0),"",IF(COUNTIFS('Resource Schedule'!$J$5:$J$104,A81,'Resource Schedule'!$H$5:$H$104,"&gt;0")=0,"",IFERROR(MAXIFS('Resource Schedule'!$H$5:$H$104,'Resource Schedule'!$J$5:$J$104,A81),"")))</f>
        <v/>
      </c>
      <c r="G81" s="11">
        <f>IF(OR(A81="",B81="",NOT(ISNUMBER(B81)),NOT(ISNUMBER(C81)),C81&lt;=0),"",IF(D81&lt;C81,"Unscheduled Hours",IF(D81&gt;C81,"Overallocated",IF(F81="","Unscheduled Hours",IF(F81&gt;B81,"Late","On Schedule")))))</f>
        <v/>
      </c>
      <c r="H81" s="11">
        <f>IF(OR(A81="",B81="",NOT(ISNUMBER(B81)),NOT(ISNUMBER(C81)),C81&lt;=0),"",IF(G81="On Schedule","",G81))</f>
        <v/>
      </c>
      <c r="I81" s="11">
        <f>IF(H81="","",COUNTIF($H$5:H81,"?*"))</f>
        <v/>
      </c>
    </row>
    <row r="82">
      <c r="A82" s="13" t="n"/>
      <c r="B82" s="14" t="n"/>
      <c r="C82" s="15" t="n"/>
      <c r="D82" s="12">
        <f>IF(OR(A82="",B82="",NOT(ISNUMBER(B82)),NOT(ISNUMBER(C82)),C82&lt;=0),"",IFERROR(SUMIFS('Resource Schedule'!$K$5:$K$104,'Resource Schedule'!$J$5:$J$104,A82),0))</f>
        <v/>
      </c>
      <c r="E82" s="12">
        <f>IF(OR(A82="",B82="",NOT(ISNUMBER(B82)),NOT(ISNUMBER(C82)),C82&lt;=0),"",IFERROR(C82-D82,""))</f>
        <v/>
      </c>
      <c r="F82" s="10">
        <f>IF(OR(A82="",B82="",NOT(ISNUMBER(B82)),NOT(ISNUMBER(C82)),C82&lt;=0),"",IF(COUNTIFS('Resource Schedule'!$J$5:$J$104,A82,'Resource Schedule'!$H$5:$H$104,"&gt;0")=0,"",IFERROR(MAXIFS('Resource Schedule'!$H$5:$H$104,'Resource Schedule'!$J$5:$J$104,A82),"")))</f>
        <v/>
      </c>
      <c r="G82" s="11">
        <f>IF(OR(A82="",B82="",NOT(ISNUMBER(B82)),NOT(ISNUMBER(C82)),C82&lt;=0),"",IF(D82&lt;C82,"Unscheduled Hours",IF(D82&gt;C82,"Overallocated",IF(F82="","Unscheduled Hours",IF(F82&gt;B82,"Late","On Schedule")))))</f>
        <v/>
      </c>
      <c r="H82" s="11">
        <f>IF(OR(A82="",B82="",NOT(ISNUMBER(B82)),NOT(ISNUMBER(C82)),C82&lt;=0),"",IF(G82="On Schedule","",G82))</f>
        <v/>
      </c>
      <c r="I82" s="11">
        <f>IF(H82="","",COUNTIF($H$5:H82,"?*"))</f>
        <v/>
      </c>
    </row>
    <row r="83">
      <c r="A83" s="13" t="n"/>
      <c r="B83" s="14" t="n"/>
      <c r="C83" s="15" t="n"/>
      <c r="D83" s="12">
        <f>IF(OR(A83="",B83="",NOT(ISNUMBER(B83)),NOT(ISNUMBER(C83)),C83&lt;=0),"",IFERROR(SUMIFS('Resource Schedule'!$K$5:$K$104,'Resource Schedule'!$J$5:$J$104,A83),0))</f>
        <v/>
      </c>
      <c r="E83" s="12">
        <f>IF(OR(A83="",B83="",NOT(ISNUMBER(B83)),NOT(ISNUMBER(C83)),C83&lt;=0),"",IFERROR(C83-D83,""))</f>
        <v/>
      </c>
      <c r="F83" s="10">
        <f>IF(OR(A83="",B83="",NOT(ISNUMBER(B83)),NOT(ISNUMBER(C83)),C83&lt;=0),"",IF(COUNTIFS('Resource Schedule'!$J$5:$J$104,A83,'Resource Schedule'!$H$5:$H$104,"&gt;0")=0,"",IFERROR(MAXIFS('Resource Schedule'!$H$5:$H$104,'Resource Schedule'!$J$5:$J$104,A83),"")))</f>
        <v/>
      </c>
      <c r="G83" s="11">
        <f>IF(OR(A83="",B83="",NOT(ISNUMBER(B83)),NOT(ISNUMBER(C83)),C83&lt;=0),"",IF(D83&lt;C83,"Unscheduled Hours",IF(D83&gt;C83,"Overallocated",IF(F83="","Unscheduled Hours",IF(F83&gt;B83,"Late","On Schedule")))))</f>
        <v/>
      </c>
      <c r="H83" s="11">
        <f>IF(OR(A83="",B83="",NOT(ISNUMBER(B83)),NOT(ISNUMBER(C83)),C83&lt;=0),"",IF(G83="On Schedule","",G83))</f>
        <v/>
      </c>
      <c r="I83" s="11">
        <f>IF(H83="","",COUNTIF($H$5:H83,"?*"))</f>
        <v/>
      </c>
    </row>
    <row r="84">
      <c r="A84" s="13" t="n"/>
      <c r="B84" s="14" t="n"/>
      <c r="C84" s="15" t="n"/>
      <c r="D84" s="12">
        <f>IF(OR(A84="",B84="",NOT(ISNUMBER(B84)),NOT(ISNUMBER(C84)),C84&lt;=0),"",IFERROR(SUMIFS('Resource Schedule'!$K$5:$K$104,'Resource Schedule'!$J$5:$J$104,A84),0))</f>
        <v/>
      </c>
      <c r="E84" s="12">
        <f>IF(OR(A84="",B84="",NOT(ISNUMBER(B84)),NOT(ISNUMBER(C84)),C84&lt;=0),"",IFERROR(C84-D84,""))</f>
        <v/>
      </c>
      <c r="F84" s="10">
        <f>IF(OR(A84="",B84="",NOT(ISNUMBER(B84)),NOT(ISNUMBER(C84)),C84&lt;=0),"",IF(COUNTIFS('Resource Schedule'!$J$5:$J$104,A84,'Resource Schedule'!$H$5:$H$104,"&gt;0")=0,"",IFERROR(MAXIFS('Resource Schedule'!$H$5:$H$104,'Resource Schedule'!$J$5:$J$104,A84),"")))</f>
        <v/>
      </c>
      <c r="G84" s="11">
        <f>IF(OR(A84="",B84="",NOT(ISNUMBER(B84)),NOT(ISNUMBER(C84)),C84&lt;=0),"",IF(D84&lt;C84,"Unscheduled Hours",IF(D84&gt;C84,"Overallocated",IF(F84="","Unscheduled Hours",IF(F84&gt;B84,"Late","On Schedule")))))</f>
        <v/>
      </c>
      <c r="H84" s="11">
        <f>IF(OR(A84="",B84="",NOT(ISNUMBER(B84)),NOT(ISNUMBER(C84)),C84&lt;=0),"",IF(G84="On Schedule","",G84))</f>
        <v/>
      </c>
      <c r="I84" s="11">
        <f>IF(H84="","",COUNTIF($H$5:H84,"?*"))</f>
        <v/>
      </c>
    </row>
    <row r="85">
      <c r="A85" s="13" t="n"/>
      <c r="B85" s="14" t="n"/>
      <c r="C85" s="15" t="n"/>
      <c r="D85" s="12">
        <f>IF(OR(A85="",B85="",NOT(ISNUMBER(B85)),NOT(ISNUMBER(C85)),C85&lt;=0),"",IFERROR(SUMIFS('Resource Schedule'!$K$5:$K$104,'Resource Schedule'!$J$5:$J$104,A85),0))</f>
        <v/>
      </c>
      <c r="E85" s="12">
        <f>IF(OR(A85="",B85="",NOT(ISNUMBER(B85)),NOT(ISNUMBER(C85)),C85&lt;=0),"",IFERROR(C85-D85,""))</f>
        <v/>
      </c>
      <c r="F85" s="10">
        <f>IF(OR(A85="",B85="",NOT(ISNUMBER(B85)),NOT(ISNUMBER(C85)),C85&lt;=0),"",IF(COUNTIFS('Resource Schedule'!$J$5:$J$104,A85,'Resource Schedule'!$H$5:$H$104,"&gt;0")=0,"",IFERROR(MAXIFS('Resource Schedule'!$H$5:$H$104,'Resource Schedule'!$J$5:$J$104,A85),"")))</f>
        <v/>
      </c>
      <c r="G85" s="11">
        <f>IF(OR(A85="",B85="",NOT(ISNUMBER(B85)),NOT(ISNUMBER(C85)),C85&lt;=0),"",IF(D85&lt;C85,"Unscheduled Hours",IF(D85&gt;C85,"Overallocated",IF(F85="","Unscheduled Hours",IF(F85&gt;B85,"Late","On Schedule")))))</f>
        <v/>
      </c>
      <c r="H85" s="11">
        <f>IF(OR(A85="",B85="",NOT(ISNUMBER(B85)),NOT(ISNUMBER(C85)),C85&lt;=0),"",IF(G85="On Schedule","",G85))</f>
        <v/>
      </c>
      <c r="I85" s="11">
        <f>IF(H85="","",COUNTIF($H$5:H85,"?*"))</f>
        <v/>
      </c>
    </row>
    <row r="86">
      <c r="A86" s="13" t="n"/>
      <c r="B86" s="14" t="n"/>
      <c r="C86" s="15" t="n"/>
      <c r="D86" s="12">
        <f>IF(OR(A86="",B86="",NOT(ISNUMBER(B86)),NOT(ISNUMBER(C86)),C86&lt;=0),"",IFERROR(SUMIFS('Resource Schedule'!$K$5:$K$104,'Resource Schedule'!$J$5:$J$104,A86),0))</f>
        <v/>
      </c>
      <c r="E86" s="12">
        <f>IF(OR(A86="",B86="",NOT(ISNUMBER(B86)),NOT(ISNUMBER(C86)),C86&lt;=0),"",IFERROR(C86-D86,""))</f>
        <v/>
      </c>
      <c r="F86" s="10">
        <f>IF(OR(A86="",B86="",NOT(ISNUMBER(B86)),NOT(ISNUMBER(C86)),C86&lt;=0),"",IF(COUNTIFS('Resource Schedule'!$J$5:$J$104,A86,'Resource Schedule'!$H$5:$H$104,"&gt;0")=0,"",IFERROR(MAXIFS('Resource Schedule'!$H$5:$H$104,'Resource Schedule'!$J$5:$J$104,A86),"")))</f>
        <v/>
      </c>
      <c r="G86" s="11">
        <f>IF(OR(A86="",B86="",NOT(ISNUMBER(B86)),NOT(ISNUMBER(C86)),C86&lt;=0),"",IF(D86&lt;C86,"Unscheduled Hours",IF(D86&gt;C86,"Overallocated",IF(F86="","Unscheduled Hours",IF(F86&gt;B86,"Late","On Schedule")))))</f>
        <v/>
      </c>
      <c r="H86" s="11">
        <f>IF(OR(A86="",B86="",NOT(ISNUMBER(B86)),NOT(ISNUMBER(C86)),C86&lt;=0),"",IF(G86="On Schedule","",G86))</f>
        <v/>
      </c>
      <c r="I86" s="11">
        <f>IF(H86="","",COUNTIF($H$5:H86,"?*"))</f>
        <v/>
      </c>
    </row>
    <row r="87">
      <c r="A87" s="13" t="n"/>
      <c r="B87" s="14" t="n"/>
      <c r="C87" s="15" t="n"/>
      <c r="D87" s="12">
        <f>IF(OR(A87="",B87="",NOT(ISNUMBER(B87)),NOT(ISNUMBER(C87)),C87&lt;=0),"",IFERROR(SUMIFS('Resource Schedule'!$K$5:$K$104,'Resource Schedule'!$J$5:$J$104,A87),0))</f>
        <v/>
      </c>
      <c r="E87" s="12">
        <f>IF(OR(A87="",B87="",NOT(ISNUMBER(B87)),NOT(ISNUMBER(C87)),C87&lt;=0),"",IFERROR(C87-D87,""))</f>
        <v/>
      </c>
      <c r="F87" s="10">
        <f>IF(OR(A87="",B87="",NOT(ISNUMBER(B87)),NOT(ISNUMBER(C87)),C87&lt;=0),"",IF(COUNTIFS('Resource Schedule'!$J$5:$J$104,A87,'Resource Schedule'!$H$5:$H$104,"&gt;0")=0,"",IFERROR(MAXIFS('Resource Schedule'!$H$5:$H$104,'Resource Schedule'!$J$5:$J$104,A87),"")))</f>
        <v/>
      </c>
      <c r="G87" s="11">
        <f>IF(OR(A87="",B87="",NOT(ISNUMBER(B87)),NOT(ISNUMBER(C87)),C87&lt;=0),"",IF(D87&lt;C87,"Unscheduled Hours",IF(D87&gt;C87,"Overallocated",IF(F87="","Unscheduled Hours",IF(F87&gt;B87,"Late","On Schedule")))))</f>
        <v/>
      </c>
      <c r="H87" s="11">
        <f>IF(OR(A87="",B87="",NOT(ISNUMBER(B87)),NOT(ISNUMBER(C87)),C87&lt;=0),"",IF(G87="On Schedule","",G87))</f>
        <v/>
      </c>
      <c r="I87" s="11">
        <f>IF(H87="","",COUNTIF($H$5:H87,"?*"))</f>
        <v/>
      </c>
    </row>
    <row r="88">
      <c r="A88" s="13" t="n"/>
      <c r="B88" s="14" t="n"/>
      <c r="C88" s="15" t="n"/>
      <c r="D88" s="12">
        <f>IF(OR(A88="",B88="",NOT(ISNUMBER(B88)),NOT(ISNUMBER(C88)),C88&lt;=0),"",IFERROR(SUMIFS('Resource Schedule'!$K$5:$K$104,'Resource Schedule'!$J$5:$J$104,A88),0))</f>
        <v/>
      </c>
      <c r="E88" s="12">
        <f>IF(OR(A88="",B88="",NOT(ISNUMBER(B88)),NOT(ISNUMBER(C88)),C88&lt;=0),"",IFERROR(C88-D88,""))</f>
        <v/>
      </c>
      <c r="F88" s="10">
        <f>IF(OR(A88="",B88="",NOT(ISNUMBER(B88)),NOT(ISNUMBER(C88)),C88&lt;=0),"",IF(COUNTIFS('Resource Schedule'!$J$5:$J$104,A88,'Resource Schedule'!$H$5:$H$104,"&gt;0")=0,"",IFERROR(MAXIFS('Resource Schedule'!$H$5:$H$104,'Resource Schedule'!$J$5:$J$104,A88),"")))</f>
        <v/>
      </c>
      <c r="G88" s="11">
        <f>IF(OR(A88="",B88="",NOT(ISNUMBER(B88)),NOT(ISNUMBER(C88)),C88&lt;=0),"",IF(D88&lt;C88,"Unscheduled Hours",IF(D88&gt;C88,"Overallocated",IF(F88="","Unscheduled Hours",IF(F88&gt;B88,"Late","On Schedule")))))</f>
        <v/>
      </c>
      <c r="H88" s="11">
        <f>IF(OR(A88="",B88="",NOT(ISNUMBER(B88)),NOT(ISNUMBER(C88)),C88&lt;=0),"",IF(G88="On Schedule","",G88))</f>
        <v/>
      </c>
      <c r="I88" s="11">
        <f>IF(H88="","",COUNTIF($H$5:H88,"?*"))</f>
        <v/>
      </c>
    </row>
    <row r="89">
      <c r="A89" s="13" t="n"/>
      <c r="B89" s="14" t="n"/>
      <c r="C89" s="15" t="n"/>
      <c r="D89" s="12">
        <f>IF(OR(A89="",B89="",NOT(ISNUMBER(B89)),NOT(ISNUMBER(C89)),C89&lt;=0),"",IFERROR(SUMIFS('Resource Schedule'!$K$5:$K$104,'Resource Schedule'!$J$5:$J$104,A89),0))</f>
        <v/>
      </c>
      <c r="E89" s="12">
        <f>IF(OR(A89="",B89="",NOT(ISNUMBER(B89)),NOT(ISNUMBER(C89)),C89&lt;=0),"",IFERROR(C89-D89,""))</f>
        <v/>
      </c>
      <c r="F89" s="10">
        <f>IF(OR(A89="",B89="",NOT(ISNUMBER(B89)),NOT(ISNUMBER(C89)),C89&lt;=0),"",IF(COUNTIFS('Resource Schedule'!$J$5:$J$104,A89,'Resource Schedule'!$H$5:$H$104,"&gt;0")=0,"",IFERROR(MAXIFS('Resource Schedule'!$H$5:$H$104,'Resource Schedule'!$J$5:$J$104,A89),"")))</f>
        <v/>
      </c>
      <c r="G89" s="11">
        <f>IF(OR(A89="",B89="",NOT(ISNUMBER(B89)),NOT(ISNUMBER(C89)),C89&lt;=0),"",IF(D89&lt;C89,"Unscheduled Hours",IF(D89&gt;C89,"Overallocated",IF(F89="","Unscheduled Hours",IF(F89&gt;B89,"Late","On Schedule")))))</f>
        <v/>
      </c>
      <c r="H89" s="11">
        <f>IF(OR(A89="",B89="",NOT(ISNUMBER(B89)),NOT(ISNUMBER(C89)),C89&lt;=0),"",IF(G89="On Schedule","",G89))</f>
        <v/>
      </c>
      <c r="I89" s="11">
        <f>IF(H89="","",COUNTIF($H$5:H89,"?*"))</f>
        <v/>
      </c>
    </row>
    <row r="90">
      <c r="A90" s="13" t="n"/>
      <c r="B90" s="14" t="n"/>
      <c r="C90" s="15" t="n"/>
      <c r="D90" s="12">
        <f>IF(OR(A90="",B90="",NOT(ISNUMBER(B90)),NOT(ISNUMBER(C90)),C90&lt;=0),"",IFERROR(SUMIFS('Resource Schedule'!$K$5:$K$104,'Resource Schedule'!$J$5:$J$104,A90),0))</f>
        <v/>
      </c>
      <c r="E90" s="12">
        <f>IF(OR(A90="",B90="",NOT(ISNUMBER(B90)),NOT(ISNUMBER(C90)),C90&lt;=0),"",IFERROR(C90-D90,""))</f>
        <v/>
      </c>
      <c r="F90" s="10">
        <f>IF(OR(A90="",B90="",NOT(ISNUMBER(B90)),NOT(ISNUMBER(C90)),C90&lt;=0),"",IF(COUNTIFS('Resource Schedule'!$J$5:$J$104,A90,'Resource Schedule'!$H$5:$H$104,"&gt;0")=0,"",IFERROR(MAXIFS('Resource Schedule'!$H$5:$H$104,'Resource Schedule'!$J$5:$J$104,A90),"")))</f>
        <v/>
      </c>
      <c r="G90" s="11">
        <f>IF(OR(A90="",B90="",NOT(ISNUMBER(B90)),NOT(ISNUMBER(C90)),C90&lt;=0),"",IF(D90&lt;C90,"Unscheduled Hours",IF(D90&gt;C90,"Overallocated",IF(F90="","Unscheduled Hours",IF(F90&gt;B90,"Late","On Schedule")))))</f>
        <v/>
      </c>
      <c r="H90" s="11">
        <f>IF(OR(A90="",B90="",NOT(ISNUMBER(B90)),NOT(ISNUMBER(C90)),C90&lt;=0),"",IF(G90="On Schedule","",G90))</f>
        <v/>
      </c>
      <c r="I90" s="11">
        <f>IF(H90="","",COUNTIF($H$5:H90,"?*"))</f>
        <v/>
      </c>
    </row>
    <row r="91">
      <c r="A91" s="13" t="n"/>
      <c r="B91" s="14" t="n"/>
      <c r="C91" s="15" t="n"/>
      <c r="D91" s="12">
        <f>IF(OR(A91="",B91="",NOT(ISNUMBER(B91)),NOT(ISNUMBER(C91)),C91&lt;=0),"",IFERROR(SUMIFS('Resource Schedule'!$K$5:$K$104,'Resource Schedule'!$J$5:$J$104,A91),0))</f>
        <v/>
      </c>
      <c r="E91" s="12">
        <f>IF(OR(A91="",B91="",NOT(ISNUMBER(B91)),NOT(ISNUMBER(C91)),C91&lt;=0),"",IFERROR(C91-D91,""))</f>
        <v/>
      </c>
      <c r="F91" s="10">
        <f>IF(OR(A91="",B91="",NOT(ISNUMBER(B91)),NOT(ISNUMBER(C91)),C91&lt;=0),"",IF(COUNTIFS('Resource Schedule'!$J$5:$J$104,A91,'Resource Schedule'!$H$5:$H$104,"&gt;0")=0,"",IFERROR(MAXIFS('Resource Schedule'!$H$5:$H$104,'Resource Schedule'!$J$5:$J$104,A91),"")))</f>
        <v/>
      </c>
      <c r="G91" s="11">
        <f>IF(OR(A91="",B91="",NOT(ISNUMBER(B91)),NOT(ISNUMBER(C91)),C91&lt;=0),"",IF(D91&lt;C91,"Unscheduled Hours",IF(D91&gt;C91,"Overallocated",IF(F91="","Unscheduled Hours",IF(F91&gt;B91,"Late","On Schedule")))))</f>
        <v/>
      </c>
      <c r="H91" s="11">
        <f>IF(OR(A91="",B91="",NOT(ISNUMBER(B91)),NOT(ISNUMBER(C91)),C91&lt;=0),"",IF(G91="On Schedule","",G91))</f>
        <v/>
      </c>
      <c r="I91" s="11">
        <f>IF(H91="","",COUNTIF($H$5:H91,"?*"))</f>
        <v/>
      </c>
    </row>
    <row r="92">
      <c r="A92" s="13" t="n"/>
      <c r="B92" s="14" t="n"/>
      <c r="C92" s="15" t="n"/>
      <c r="D92" s="12">
        <f>IF(OR(A92="",B92="",NOT(ISNUMBER(B92)),NOT(ISNUMBER(C92)),C92&lt;=0),"",IFERROR(SUMIFS('Resource Schedule'!$K$5:$K$104,'Resource Schedule'!$J$5:$J$104,A92),0))</f>
        <v/>
      </c>
      <c r="E92" s="12">
        <f>IF(OR(A92="",B92="",NOT(ISNUMBER(B92)),NOT(ISNUMBER(C92)),C92&lt;=0),"",IFERROR(C92-D92,""))</f>
        <v/>
      </c>
      <c r="F92" s="10">
        <f>IF(OR(A92="",B92="",NOT(ISNUMBER(B92)),NOT(ISNUMBER(C92)),C92&lt;=0),"",IF(COUNTIFS('Resource Schedule'!$J$5:$J$104,A92,'Resource Schedule'!$H$5:$H$104,"&gt;0")=0,"",IFERROR(MAXIFS('Resource Schedule'!$H$5:$H$104,'Resource Schedule'!$J$5:$J$104,A92),"")))</f>
        <v/>
      </c>
      <c r="G92" s="11">
        <f>IF(OR(A92="",B92="",NOT(ISNUMBER(B92)),NOT(ISNUMBER(C92)),C92&lt;=0),"",IF(D92&lt;C92,"Unscheduled Hours",IF(D92&gt;C92,"Overallocated",IF(F92="","Unscheduled Hours",IF(F92&gt;B92,"Late","On Schedule")))))</f>
        <v/>
      </c>
      <c r="H92" s="11">
        <f>IF(OR(A92="",B92="",NOT(ISNUMBER(B92)),NOT(ISNUMBER(C92)),C92&lt;=0),"",IF(G92="On Schedule","",G92))</f>
        <v/>
      </c>
      <c r="I92" s="11">
        <f>IF(H92="","",COUNTIF($H$5:H92,"?*"))</f>
        <v/>
      </c>
    </row>
    <row r="93">
      <c r="A93" s="13" t="n"/>
      <c r="B93" s="14" t="n"/>
      <c r="C93" s="15" t="n"/>
      <c r="D93" s="12">
        <f>IF(OR(A93="",B93="",NOT(ISNUMBER(B93)),NOT(ISNUMBER(C93)),C93&lt;=0),"",IFERROR(SUMIFS('Resource Schedule'!$K$5:$K$104,'Resource Schedule'!$J$5:$J$104,A93),0))</f>
        <v/>
      </c>
      <c r="E93" s="12">
        <f>IF(OR(A93="",B93="",NOT(ISNUMBER(B93)),NOT(ISNUMBER(C93)),C93&lt;=0),"",IFERROR(C93-D93,""))</f>
        <v/>
      </c>
      <c r="F93" s="10">
        <f>IF(OR(A93="",B93="",NOT(ISNUMBER(B93)),NOT(ISNUMBER(C93)),C93&lt;=0),"",IF(COUNTIFS('Resource Schedule'!$J$5:$J$104,A93,'Resource Schedule'!$H$5:$H$104,"&gt;0")=0,"",IFERROR(MAXIFS('Resource Schedule'!$H$5:$H$104,'Resource Schedule'!$J$5:$J$104,A93),"")))</f>
        <v/>
      </c>
      <c r="G93" s="11">
        <f>IF(OR(A93="",B93="",NOT(ISNUMBER(B93)),NOT(ISNUMBER(C93)),C93&lt;=0),"",IF(D93&lt;C93,"Unscheduled Hours",IF(D93&gt;C93,"Overallocated",IF(F93="","Unscheduled Hours",IF(F93&gt;B93,"Late","On Schedule")))))</f>
        <v/>
      </c>
      <c r="H93" s="11">
        <f>IF(OR(A93="",B93="",NOT(ISNUMBER(B93)),NOT(ISNUMBER(C93)),C93&lt;=0),"",IF(G93="On Schedule","",G93))</f>
        <v/>
      </c>
      <c r="I93" s="11">
        <f>IF(H93="","",COUNTIF($H$5:H93,"?*"))</f>
        <v/>
      </c>
    </row>
    <row r="94">
      <c r="A94" s="13" t="n"/>
      <c r="B94" s="14" t="n"/>
      <c r="C94" s="15" t="n"/>
      <c r="D94" s="12">
        <f>IF(OR(A94="",B94="",NOT(ISNUMBER(B94)),NOT(ISNUMBER(C94)),C94&lt;=0),"",IFERROR(SUMIFS('Resource Schedule'!$K$5:$K$104,'Resource Schedule'!$J$5:$J$104,A94),0))</f>
        <v/>
      </c>
      <c r="E94" s="12">
        <f>IF(OR(A94="",B94="",NOT(ISNUMBER(B94)),NOT(ISNUMBER(C94)),C94&lt;=0),"",IFERROR(C94-D94,""))</f>
        <v/>
      </c>
      <c r="F94" s="10">
        <f>IF(OR(A94="",B94="",NOT(ISNUMBER(B94)),NOT(ISNUMBER(C94)),C94&lt;=0),"",IF(COUNTIFS('Resource Schedule'!$J$5:$J$104,A94,'Resource Schedule'!$H$5:$H$104,"&gt;0")=0,"",IFERROR(MAXIFS('Resource Schedule'!$H$5:$H$104,'Resource Schedule'!$J$5:$J$104,A94),"")))</f>
        <v/>
      </c>
      <c r="G94" s="11">
        <f>IF(OR(A94="",B94="",NOT(ISNUMBER(B94)),NOT(ISNUMBER(C94)),C94&lt;=0),"",IF(D94&lt;C94,"Unscheduled Hours",IF(D94&gt;C94,"Overallocated",IF(F94="","Unscheduled Hours",IF(F94&gt;B94,"Late","On Schedule")))))</f>
        <v/>
      </c>
      <c r="H94" s="11">
        <f>IF(OR(A94="",B94="",NOT(ISNUMBER(B94)),NOT(ISNUMBER(C94)),C94&lt;=0),"",IF(G94="On Schedule","",G94))</f>
        <v/>
      </c>
      <c r="I94" s="11">
        <f>IF(H94="","",COUNTIF($H$5:H94,"?*"))</f>
        <v/>
      </c>
    </row>
    <row r="95">
      <c r="A95" s="13" t="n"/>
      <c r="B95" s="14" t="n"/>
      <c r="C95" s="15" t="n"/>
      <c r="D95" s="12">
        <f>IF(OR(A95="",B95="",NOT(ISNUMBER(B95)),NOT(ISNUMBER(C95)),C95&lt;=0),"",IFERROR(SUMIFS('Resource Schedule'!$K$5:$K$104,'Resource Schedule'!$J$5:$J$104,A95),0))</f>
        <v/>
      </c>
      <c r="E95" s="12">
        <f>IF(OR(A95="",B95="",NOT(ISNUMBER(B95)),NOT(ISNUMBER(C95)),C95&lt;=0),"",IFERROR(C95-D95,""))</f>
        <v/>
      </c>
      <c r="F95" s="10">
        <f>IF(OR(A95="",B95="",NOT(ISNUMBER(B95)),NOT(ISNUMBER(C95)),C95&lt;=0),"",IF(COUNTIFS('Resource Schedule'!$J$5:$J$104,A95,'Resource Schedule'!$H$5:$H$104,"&gt;0")=0,"",IFERROR(MAXIFS('Resource Schedule'!$H$5:$H$104,'Resource Schedule'!$J$5:$J$104,A95),"")))</f>
        <v/>
      </c>
      <c r="G95" s="11">
        <f>IF(OR(A95="",B95="",NOT(ISNUMBER(B95)),NOT(ISNUMBER(C95)),C95&lt;=0),"",IF(D95&lt;C95,"Unscheduled Hours",IF(D95&gt;C95,"Overallocated",IF(F95="","Unscheduled Hours",IF(F95&gt;B95,"Late","On Schedule")))))</f>
        <v/>
      </c>
      <c r="H95" s="11">
        <f>IF(OR(A95="",B95="",NOT(ISNUMBER(B95)),NOT(ISNUMBER(C95)),C95&lt;=0),"",IF(G95="On Schedule","",G95))</f>
        <v/>
      </c>
      <c r="I95" s="11">
        <f>IF(H95="","",COUNTIF($H$5:H95,"?*"))</f>
        <v/>
      </c>
    </row>
    <row r="96">
      <c r="A96" s="13" t="n"/>
      <c r="B96" s="14" t="n"/>
      <c r="C96" s="15" t="n"/>
      <c r="D96" s="12">
        <f>IF(OR(A96="",B96="",NOT(ISNUMBER(B96)),NOT(ISNUMBER(C96)),C96&lt;=0),"",IFERROR(SUMIFS('Resource Schedule'!$K$5:$K$104,'Resource Schedule'!$J$5:$J$104,A96),0))</f>
        <v/>
      </c>
      <c r="E96" s="12">
        <f>IF(OR(A96="",B96="",NOT(ISNUMBER(B96)),NOT(ISNUMBER(C96)),C96&lt;=0),"",IFERROR(C96-D96,""))</f>
        <v/>
      </c>
      <c r="F96" s="10">
        <f>IF(OR(A96="",B96="",NOT(ISNUMBER(B96)),NOT(ISNUMBER(C96)),C96&lt;=0),"",IF(COUNTIFS('Resource Schedule'!$J$5:$J$104,A96,'Resource Schedule'!$H$5:$H$104,"&gt;0")=0,"",IFERROR(MAXIFS('Resource Schedule'!$H$5:$H$104,'Resource Schedule'!$J$5:$J$104,A96),"")))</f>
        <v/>
      </c>
      <c r="G96" s="11">
        <f>IF(OR(A96="",B96="",NOT(ISNUMBER(B96)),NOT(ISNUMBER(C96)),C96&lt;=0),"",IF(D96&lt;C96,"Unscheduled Hours",IF(D96&gt;C96,"Overallocated",IF(F96="","Unscheduled Hours",IF(F96&gt;B96,"Late","On Schedule")))))</f>
        <v/>
      </c>
      <c r="H96" s="11">
        <f>IF(OR(A96="",B96="",NOT(ISNUMBER(B96)),NOT(ISNUMBER(C96)),C96&lt;=0),"",IF(G96="On Schedule","",G96))</f>
        <v/>
      </c>
      <c r="I96" s="11">
        <f>IF(H96="","",COUNTIF($H$5:H96,"?*"))</f>
        <v/>
      </c>
    </row>
    <row r="97">
      <c r="A97" s="13" t="n"/>
      <c r="B97" s="14" t="n"/>
      <c r="C97" s="15" t="n"/>
      <c r="D97" s="12">
        <f>IF(OR(A97="",B97="",NOT(ISNUMBER(B97)),NOT(ISNUMBER(C97)),C97&lt;=0),"",IFERROR(SUMIFS('Resource Schedule'!$K$5:$K$104,'Resource Schedule'!$J$5:$J$104,A97),0))</f>
        <v/>
      </c>
      <c r="E97" s="12">
        <f>IF(OR(A97="",B97="",NOT(ISNUMBER(B97)),NOT(ISNUMBER(C97)),C97&lt;=0),"",IFERROR(C97-D97,""))</f>
        <v/>
      </c>
      <c r="F97" s="10">
        <f>IF(OR(A97="",B97="",NOT(ISNUMBER(B97)),NOT(ISNUMBER(C97)),C97&lt;=0),"",IF(COUNTIFS('Resource Schedule'!$J$5:$J$104,A97,'Resource Schedule'!$H$5:$H$104,"&gt;0")=0,"",IFERROR(MAXIFS('Resource Schedule'!$H$5:$H$104,'Resource Schedule'!$J$5:$J$104,A97),"")))</f>
        <v/>
      </c>
      <c r="G97" s="11">
        <f>IF(OR(A97="",B97="",NOT(ISNUMBER(B97)),NOT(ISNUMBER(C97)),C97&lt;=0),"",IF(D97&lt;C97,"Unscheduled Hours",IF(D97&gt;C97,"Overallocated",IF(F97="","Unscheduled Hours",IF(F97&gt;B97,"Late","On Schedule")))))</f>
        <v/>
      </c>
      <c r="H97" s="11">
        <f>IF(OR(A97="",B97="",NOT(ISNUMBER(B97)),NOT(ISNUMBER(C97)),C97&lt;=0),"",IF(G97="On Schedule","",G97))</f>
        <v/>
      </c>
      <c r="I97" s="11">
        <f>IF(H97="","",COUNTIF($H$5:H97,"?*"))</f>
        <v/>
      </c>
    </row>
    <row r="98">
      <c r="A98" s="13" t="n"/>
      <c r="B98" s="14" t="n"/>
      <c r="C98" s="15" t="n"/>
      <c r="D98" s="12">
        <f>IF(OR(A98="",B98="",NOT(ISNUMBER(B98)),NOT(ISNUMBER(C98)),C98&lt;=0),"",IFERROR(SUMIFS('Resource Schedule'!$K$5:$K$104,'Resource Schedule'!$J$5:$J$104,A98),0))</f>
        <v/>
      </c>
      <c r="E98" s="12">
        <f>IF(OR(A98="",B98="",NOT(ISNUMBER(B98)),NOT(ISNUMBER(C98)),C98&lt;=0),"",IFERROR(C98-D98,""))</f>
        <v/>
      </c>
      <c r="F98" s="10">
        <f>IF(OR(A98="",B98="",NOT(ISNUMBER(B98)),NOT(ISNUMBER(C98)),C98&lt;=0),"",IF(COUNTIFS('Resource Schedule'!$J$5:$J$104,A98,'Resource Schedule'!$H$5:$H$104,"&gt;0")=0,"",IFERROR(MAXIFS('Resource Schedule'!$H$5:$H$104,'Resource Schedule'!$J$5:$J$104,A98),"")))</f>
        <v/>
      </c>
      <c r="G98" s="11">
        <f>IF(OR(A98="",B98="",NOT(ISNUMBER(B98)),NOT(ISNUMBER(C98)),C98&lt;=0),"",IF(D98&lt;C98,"Unscheduled Hours",IF(D98&gt;C98,"Overallocated",IF(F98="","Unscheduled Hours",IF(F98&gt;B98,"Late","On Schedule")))))</f>
        <v/>
      </c>
      <c r="H98" s="11">
        <f>IF(OR(A98="",B98="",NOT(ISNUMBER(B98)),NOT(ISNUMBER(C98)),C98&lt;=0),"",IF(G98="On Schedule","",G98))</f>
        <v/>
      </c>
      <c r="I98" s="11">
        <f>IF(H98="","",COUNTIF($H$5:H98,"?*"))</f>
        <v/>
      </c>
    </row>
    <row r="99">
      <c r="A99" s="13" t="n"/>
      <c r="B99" s="14" t="n"/>
      <c r="C99" s="15" t="n"/>
      <c r="D99" s="12">
        <f>IF(OR(A99="",B99="",NOT(ISNUMBER(B99)),NOT(ISNUMBER(C99)),C99&lt;=0),"",IFERROR(SUMIFS('Resource Schedule'!$K$5:$K$104,'Resource Schedule'!$J$5:$J$104,A99),0))</f>
        <v/>
      </c>
      <c r="E99" s="12">
        <f>IF(OR(A99="",B99="",NOT(ISNUMBER(B99)),NOT(ISNUMBER(C99)),C99&lt;=0),"",IFERROR(C99-D99,""))</f>
        <v/>
      </c>
      <c r="F99" s="10">
        <f>IF(OR(A99="",B99="",NOT(ISNUMBER(B99)),NOT(ISNUMBER(C99)),C99&lt;=0),"",IF(COUNTIFS('Resource Schedule'!$J$5:$J$104,A99,'Resource Schedule'!$H$5:$H$104,"&gt;0")=0,"",IFERROR(MAXIFS('Resource Schedule'!$H$5:$H$104,'Resource Schedule'!$J$5:$J$104,A99),"")))</f>
        <v/>
      </c>
      <c r="G99" s="11">
        <f>IF(OR(A99="",B99="",NOT(ISNUMBER(B99)),NOT(ISNUMBER(C99)),C99&lt;=0),"",IF(D99&lt;C99,"Unscheduled Hours",IF(D99&gt;C99,"Overallocated",IF(F99="","Unscheduled Hours",IF(F99&gt;B99,"Late","On Schedule")))))</f>
        <v/>
      </c>
      <c r="H99" s="11">
        <f>IF(OR(A99="",B99="",NOT(ISNUMBER(B99)),NOT(ISNUMBER(C99)),C99&lt;=0),"",IF(G99="On Schedule","",G99))</f>
        <v/>
      </c>
      <c r="I99" s="11">
        <f>IF(H99="","",COUNTIF($H$5:H99,"?*"))</f>
        <v/>
      </c>
    </row>
    <row r="100">
      <c r="A100" s="13" t="n"/>
      <c r="B100" s="14" t="n"/>
      <c r="C100" s="15" t="n"/>
      <c r="D100" s="12">
        <f>IF(OR(A100="",B100="",NOT(ISNUMBER(B100)),NOT(ISNUMBER(C100)),C100&lt;=0),"",IFERROR(SUMIFS('Resource Schedule'!$K$5:$K$104,'Resource Schedule'!$J$5:$J$104,A100),0))</f>
        <v/>
      </c>
      <c r="E100" s="12">
        <f>IF(OR(A100="",B100="",NOT(ISNUMBER(B100)),NOT(ISNUMBER(C100)),C100&lt;=0),"",IFERROR(C100-D100,""))</f>
        <v/>
      </c>
      <c r="F100" s="10">
        <f>IF(OR(A100="",B100="",NOT(ISNUMBER(B100)),NOT(ISNUMBER(C100)),C100&lt;=0),"",IF(COUNTIFS('Resource Schedule'!$J$5:$J$104,A100,'Resource Schedule'!$H$5:$H$104,"&gt;0")=0,"",IFERROR(MAXIFS('Resource Schedule'!$H$5:$H$104,'Resource Schedule'!$J$5:$J$104,A100),"")))</f>
        <v/>
      </c>
      <c r="G100" s="11">
        <f>IF(OR(A100="",B100="",NOT(ISNUMBER(B100)),NOT(ISNUMBER(C100)),C100&lt;=0),"",IF(D100&lt;C100,"Unscheduled Hours",IF(D100&gt;C100,"Overallocated",IF(F100="","Unscheduled Hours",IF(F100&gt;B100,"Late","On Schedule")))))</f>
        <v/>
      </c>
      <c r="H100" s="11">
        <f>IF(OR(A100="",B100="",NOT(ISNUMBER(B100)),NOT(ISNUMBER(C100)),C100&lt;=0),"",IF(G100="On Schedule","",G100))</f>
        <v/>
      </c>
      <c r="I100" s="11">
        <f>IF(H100="","",COUNTIF($H$5:H100,"?*"))</f>
        <v/>
      </c>
    </row>
    <row r="101">
      <c r="A101" s="13" t="n"/>
      <c r="B101" s="14" t="n"/>
      <c r="C101" s="15" t="n"/>
      <c r="D101" s="12">
        <f>IF(OR(A101="",B101="",NOT(ISNUMBER(B101)),NOT(ISNUMBER(C101)),C101&lt;=0),"",IFERROR(SUMIFS('Resource Schedule'!$K$5:$K$104,'Resource Schedule'!$J$5:$J$104,A101),0))</f>
        <v/>
      </c>
      <c r="E101" s="12">
        <f>IF(OR(A101="",B101="",NOT(ISNUMBER(B101)),NOT(ISNUMBER(C101)),C101&lt;=0),"",IFERROR(C101-D101,""))</f>
        <v/>
      </c>
      <c r="F101" s="10">
        <f>IF(OR(A101="",B101="",NOT(ISNUMBER(B101)),NOT(ISNUMBER(C101)),C101&lt;=0),"",IF(COUNTIFS('Resource Schedule'!$J$5:$J$104,A101,'Resource Schedule'!$H$5:$H$104,"&gt;0")=0,"",IFERROR(MAXIFS('Resource Schedule'!$H$5:$H$104,'Resource Schedule'!$J$5:$J$104,A101),"")))</f>
        <v/>
      </c>
      <c r="G101" s="11">
        <f>IF(OR(A101="",B101="",NOT(ISNUMBER(B101)),NOT(ISNUMBER(C101)),C101&lt;=0),"",IF(D101&lt;C101,"Unscheduled Hours",IF(D101&gt;C101,"Overallocated",IF(F101="","Unscheduled Hours",IF(F101&gt;B101,"Late","On Schedule")))))</f>
        <v/>
      </c>
      <c r="H101" s="11">
        <f>IF(OR(A101="",B101="",NOT(ISNUMBER(B101)),NOT(ISNUMBER(C101)),C101&lt;=0),"",IF(G101="On Schedule","",G101))</f>
        <v/>
      </c>
      <c r="I101" s="11">
        <f>IF(H101="","",COUNTIF($H$5:H101,"?*"))</f>
        <v/>
      </c>
    </row>
    <row r="102">
      <c r="A102" s="13" t="n"/>
      <c r="B102" s="14" t="n"/>
      <c r="C102" s="15" t="n"/>
      <c r="D102" s="12">
        <f>IF(OR(A102="",B102="",NOT(ISNUMBER(B102)),NOT(ISNUMBER(C102)),C102&lt;=0),"",IFERROR(SUMIFS('Resource Schedule'!$K$5:$K$104,'Resource Schedule'!$J$5:$J$104,A102),0))</f>
        <v/>
      </c>
      <c r="E102" s="12">
        <f>IF(OR(A102="",B102="",NOT(ISNUMBER(B102)),NOT(ISNUMBER(C102)),C102&lt;=0),"",IFERROR(C102-D102,""))</f>
        <v/>
      </c>
      <c r="F102" s="10">
        <f>IF(OR(A102="",B102="",NOT(ISNUMBER(B102)),NOT(ISNUMBER(C102)),C102&lt;=0),"",IF(COUNTIFS('Resource Schedule'!$J$5:$J$104,A102,'Resource Schedule'!$H$5:$H$104,"&gt;0")=0,"",IFERROR(MAXIFS('Resource Schedule'!$H$5:$H$104,'Resource Schedule'!$J$5:$J$104,A102),"")))</f>
        <v/>
      </c>
      <c r="G102" s="11">
        <f>IF(OR(A102="",B102="",NOT(ISNUMBER(B102)),NOT(ISNUMBER(C102)),C102&lt;=0),"",IF(D102&lt;C102,"Unscheduled Hours",IF(D102&gt;C102,"Overallocated",IF(F102="","Unscheduled Hours",IF(F102&gt;B102,"Late","On Schedule")))))</f>
        <v/>
      </c>
      <c r="H102" s="11">
        <f>IF(OR(A102="",B102="",NOT(ISNUMBER(B102)),NOT(ISNUMBER(C102)),C102&lt;=0),"",IF(G102="On Schedule","",G102))</f>
        <v/>
      </c>
      <c r="I102" s="11">
        <f>IF(H102="","",COUNTIF($H$5:H102,"?*"))</f>
        <v/>
      </c>
    </row>
    <row r="103">
      <c r="A103" s="13" t="n"/>
      <c r="B103" s="14" t="n"/>
      <c r="C103" s="15" t="n"/>
      <c r="D103" s="12">
        <f>IF(OR(A103="",B103="",NOT(ISNUMBER(B103)),NOT(ISNUMBER(C103)),C103&lt;=0),"",IFERROR(SUMIFS('Resource Schedule'!$K$5:$K$104,'Resource Schedule'!$J$5:$J$104,A103),0))</f>
        <v/>
      </c>
      <c r="E103" s="12">
        <f>IF(OR(A103="",B103="",NOT(ISNUMBER(B103)),NOT(ISNUMBER(C103)),C103&lt;=0),"",IFERROR(C103-D103,""))</f>
        <v/>
      </c>
      <c r="F103" s="10">
        <f>IF(OR(A103="",B103="",NOT(ISNUMBER(B103)),NOT(ISNUMBER(C103)),C103&lt;=0),"",IF(COUNTIFS('Resource Schedule'!$J$5:$J$104,A103,'Resource Schedule'!$H$5:$H$104,"&gt;0")=0,"",IFERROR(MAXIFS('Resource Schedule'!$H$5:$H$104,'Resource Schedule'!$J$5:$J$104,A103),"")))</f>
        <v/>
      </c>
      <c r="G103" s="11">
        <f>IF(OR(A103="",B103="",NOT(ISNUMBER(B103)),NOT(ISNUMBER(C103)),C103&lt;=0),"",IF(D103&lt;C103,"Unscheduled Hours",IF(D103&gt;C103,"Overallocated",IF(F103="","Unscheduled Hours",IF(F103&gt;B103,"Late","On Schedule")))))</f>
        <v/>
      </c>
      <c r="H103" s="11">
        <f>IF(OR(A103="",B103="",NOT(ISNUMBER(B103)),NOT(ISNUMBER(C103)),C103&lt;=0),"",IF(G103="On Schedule","",G103))</f>
        <v/>
      </c>
      <c r="I103" s="11">
        <f>IF(H103="","",COUNTIF($H$5:H103,"?*"))</f>
        <v/>
      </c>
    </row>
    <row r="104">
      <c r="A104" s="13" t="n"/>
      <c r="B104" s="14" t="n"/>
      <c r="C104" s="15" t="n"/>
      <c r="D104" s="12">
        <f>IF(OR(A104="",B104="",NOT(ISNUMBER(B104)),NOT(ISNUMBER(C104)),C104&lt;=0),"",IFERROR(SUMIFS('Resource Schedule'!$K$5:$K$104,'Resource Schedule'!$J$5:$J$104,A104),0))</f>
        <v/>
      </c>
      <c r="E104" s="12">
        <f>IF(OR(A104="",B104="",NOT(ISNUMBER(B104)),NOT(ISNUMBER(C104)),C104&lt;=0),"",IFERROR(C104-D104,""))</f>
        <v/>
      </c>
      <c r="F104" s="10">
        <f>IF(OR(A104="",B104="",NOT(ISNUMBER(B104)),NOT(ISNUMBER(C104)),C104&lt;=0),"",IF(COUNTIFS('Resource Schedule'!$J$5:$J$104,A104,'Resource Schedule'!$H$5:$H$104,"&gt;0")=0,"",IFERROR(MAXIFS('Resource Schedule'!$H$5:$H$104,'Resource Schedule'!$J$5:$J$104,A104),"")))</f>
        <v/>
      </c>
      <c r="G104" s="11">
        <f>IF(OR(A104="",B104="",NOT(ISNUMBER(B104)),NOT(ISNUMBER(C104)),C104&lt;=0),"",IF(D104&lt;C104,"Unscheduled Hours",IF(D104&gt;C104,"Overallocated",IF(F104="","Unscheduled Hours",IF(F104&gt;B104,"Late","On Schedule")))))</f>
        <v/>
      </c>
      <c r="H104" s="11">
        <f>IF(OR(A104="",B104="",NOT(ISNUMBER(B104)),NOT(ISNUMBER(C104)),C104&lt;=0),"",IF(G104="On Schedule","",G104))</f>
        <v/>
      </c>
      <c r="I104" s="11">
        <f>IF(H104="","",COUNTIF($H$5:H104,"?*"))</f>
        <v/>
      </c>
    </row>
  </sheetData>
  <mergeCells count="1">
    <mergeCell ref="A1:I1"/>
  </mergeCells>
  <conditionalFormatting sqref="G5:G104">
    <cfRule type="expression" priority="1" dxfId="1">
      <formula>G5="On Schedule"</formula>
    </cfRule>
    <cfRule type="expression" priority="2" dxfId="2">
      <formula>G5="Unscheduled Hours"</formula>
    </cfRule>
    <cfRule type="expression" priority="3" dxfId="0">
      <formula>G5="Late"</formula>
    </cfRule>
    <cfRule type="expression" priority="4" dxfId="0">
      <formula>G5="Overallocated"</formula>
    </cfRule>
  </conditionalFormatting>
  <conditionalFormatting sqref="H5:H104">
    <cfRule type="expression" priority="5" dxfId="0">
      <formula>H5&lt;&gt;""</formula>
    </cfRule>
  </conditionalFormatting>
  <conditionalFormatting sqref="E5:E104">
    <cfRule type="expression" priority="6" dxfId="0">
      <formula>$E5&lt;0</formula>
    </cfRule>
  </conditionalFormatting>
  <dataValidations count="3">
    <dataValidation sqref="A5:A104" showErrorMessage="1" showInputMessage="1" allowBlank="1" errorTitle="Duplicate Work Order ID" error="Each entered work order ID must appear only once." type="custom" errorStyle="stop">
      <formula1>=OR(A5="",COUNTIF($A$5:$A$104,A5)=1)</formula1>
    </dataValidation>
    <dataValidation sqref="B5:B104" showErrorMessage="1" showInputMessage="1" allowBlank="1" errorTitle="Due Date Needed" error="Enter a valid due date." type="custom" errorStyle="stop">
      <formula1>=OR(B5="",ISNUMBER(B5))</formula1>
    </dataValidation>
    <dataValidation sqref="C5:C104" showErrorMessage="1" showInputMessage="1" allowBlank="1" errorTitle="Routing Hours Needed" error="Enter routing hours greater than zero." type="custom" errorStyle="stop">
      <formula1>=OR(C5="",AND(ISNUMBER(C5),C5&gt;0))</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T104"/>
  <sheetViews>
    <sheetView showGridLines="1" zoomScale="90" workbookViewId="0">
      <pane ySplit="4" topLeftCell="A5" activePane="bottomLeft" state="frozen"/>
      <selection pane="bottomLeft" activeCell="A1" sqref="A1"/>
    </sheetView>
  </sheetViews>
  <sheetFormatPr baseColWidth="8" defaultRowHeight="15"/>
  <cols>
    <col width="13" customWidth="1" min="1" max="1"/>
    <col width="21" customWidth="1" min="2" max="2"/>
    <col width="22" customWidth="1" min="3" max="3"/>
    <col width="30" customWidth="1" min="4" max="4"/>
    <col width="21" customWidth="1" min="5" max="5"/>
    <col width="25" customWidth="1" min="6" max="6"/>
    <col width="3" customWidth="1" min="7" max="7"/>
    <col width="13" customWidth="1" min="8" max="8"/>
    <col width="21" customWidth="1" min="9" max="9"/>
    <col width="24" customWidth="1" min="10" max="10"/>
    <col width="20" customWidth="1" min="11" max="11"/>
    <col width="13" customWidth="1" min="12" max="12"/>
    <col width="20" customWidth="1" min="13" max="13"/>
    <col width="22" customWidth="1" min="14" max="14"/>
    <col width="20" customWidth="1" min="15" max="15"/>
    <col width="20" customWidth="1" min="16" max="16"/>
    <col width="29" customWidth="1" min="17" max="17"/>
    <col width="26" customWidth="1" min="18" max="18"/>
    <col width="19" customWidth="1" min="19" max="19"/>
    <col width="22" customWidth="1" min="20" max="20"/>
  </cols>
  <sheetData>
    <row r="1">
      <c r="A1" s="1" t="inlineStr">
        <is>
          <t>Resource Calendar and Multi-Day Schedule</t>
        </is>
      </c>
      <c r="B1" s="17" t="n"/>
      <c r="C1" s="17" t="n"/>
      <c r="D1" s="17" t="n"/>
      <c r="E1" s="17" t="n"/>
      <c r="F1" s="17" t="n"/>
      <c r="G1" s="17" t="n"/>
      <c r="H1" s="17" t="n"/>
      <c r="I1" s="17" t="n"/>
      <c r="J1" s="17" t="n"/>
      <c r="K1" s="17" t="n"/>
      <c r="L1" s="17" t="n"/>
      <c r="M1" s="17" t="n"/>
      <c r="N1" s="17" t="n"/>
      <c r="O1" s="17" t="n"/>
      <c r="P1" s="17" t="n"/>
      <c r="Q1" s="17" t="n"/>
      <c r="R1" s="17" t="n"/>
      <c r="S1" s="17" t="n"/>
      <c r="T1" s="18" t="n"/>
    </row>
    <row r="2">
      <c r="A2" s="3" t="inlineStr">
        <is>
          <t>Enter resource calendar availability first. Then assign planned routing hours by date, resource, and work order. Sample rows are illustrative only and must be replaced.</t>
        </is>
      </c>
      <c r="B2" s="3" t="n"/>
      <c r="C2" s="3" t="n"/>
      <c r="D2" s="3" t="n"/>
      <c r="E2" s="3" t="n"/>
      <c r="F2" s="3" t="n"/>
      <c r="G2" s="3" t="n"/>
      <c r="H2" s="3" t="n"/>
      <c r="I2" s="3" t="n"/>
      <c r="J2" s="3" t="n"/>
      <c r="K2" s="3" t="n"/>
      <c r="L2" s="3" t="n"/>
      <c r="M2" s="3" t="n"/>
      <c r="N2" s="3" t="n"/>
      <c r="O2" s="3" t="n"/>
      <c r="P2" s="3" t="n"/>
      <c r="Q2" s="3" t="n"/>
      <c r="R2" s="3" t="n"/>
      <c r="S2" s="3" t="n"/>
      <c r="T2" s="3" t="n"/>
    </row>
    <row r="4">
      <c r="A4" s="9" t="inlineStr">
        <is>
          <t>Calendar Date</t>
        </is>
      </c>
      <c r="B4" s="9" t="inlineStr">
        <is>
          <t>Resource</t>
        </is>
      </c>
      <c r="C4" s="9" t="inlineStr">
        <is>
          <t>Available Routing Hours</t>
        </is>
      </c>
      <c r="D4" s="9" t="inlineStr">
        <is>
          <t>Resource Loading by Date (Scheduled Routing Hours)</t>
        </is>
      </c>
      <c r="E4" s="9" t="inlineStr">
        <is>
          <t>Remaining Routing Hours</t>
        </is>
      </c>
      <c r="F4" s="9" t="inlineStr">
        <is>
          <t>Calendar Status</t>
        </is>
      </c>
      <c r="H4" s="9" t="inlineStr">
        <is>
          <t>Planned Date</t>
        </is>
      </c>
      <c r="I4" s="9" t="inlineStr">
        <is>
          <t>Resource</t>
        </is>
      </c>
      <c r="J4" s="9" t="inlineStr">
        <is>
          <t>Work Order ID</t>
        </is>
      </c>
      <c r="K4" s="9" t="inlineStr">
        <is>
          <t>Planned Routing Hours</t>
        </is>
      </c>
      <c r="L4" s="9" t="inlineStr">
        <is>
          <t>Due Date</t>
        </is>
      </c>
      <c r="M4" s="9" t="inlineStr">
        <is>
          <t>Work Order Routing Hours</t>
        </is>
      </c>
      <c r="N4" s="9" t="inlineStr">
        <is>
          <t>Total Planned Routing Hours</t>
        </is>
      </c>
      <c r="O4" s="9" t="inlineStr">
        <is>
          <t>Remaining Routing Hours</t>
        </is>
      </c>
      <c r="P4" s="9" t="inlineStr">
        <is>
          <t>Available Routing Hours</t>
        </is>
      </c>
      <c r="Q4" s="9" t="inlineStr">
        <is>
          <t>Resource-Date Scheduled Routing Hours</t>
        </is>
      </c>
      <c r="R4" s="9" t="inlineStr">
        <is>
          <t>Schedule Check</t>
        </is>
      </c>
      <c r="S4" s="9" t="inlineStr">
        <is>
          <t>Exception Sequence</t>
        </is>
      </c>
      <c r="T4" s="9" t="inlineStr">
        <is>
          <t>Ready Schedule Sequence</t>
        </is>
      </c>
    </row>
    <row r="5">
      <c r="A5" s="14" t="n">
        <v>46273</v>
      </c>
      <c r="B5" s="13" t="inlineStr">
        <is>
          <t>Sample Resource A</t>
        </is>
      </c>
      <c r="C5" s="15" t="n">
        <v>8</v>
      </c>
      <c r="D5" s="12">
        <f>IF(OR(A5="",NOT(ISNUMBER(A5)),B5="",NOT(ISNUMBER(C5)),C5&lt;0),"",IFERROR(SUMIFS($K$5:$K$104,$H$5:$H$104,A5,$I$5:$I$104,B5),0))</f>
        <v/>
      </c>
      <c r="E5" s="12">
        <f>IF(OR(A5="",NOT(ISNUMBER(A5)),B5="",NOT(ISNUMBER(C5)),C5&lt;0),"",IFERROR(C5-D5,""))</f>
        <v/>
      </c>
      <c r="F5" s="11">
        <f>IF(OR(A5="",NOT(ISNUMBER(A5)),B5="",NOT(ISNUMBER(C5)),C5&lt;0),"",IF(COUNTIFS($A$5:$A$104,A5,$B$5:$B$104,B5)&gt;1,"Duplicate Calendar Entry",IF(D5&gt;C5,"Overloaded","Within Available Hours")))</f>
        <v/>
      </c>
      <c r="H5" s="14" t="n">
        <v>46273</v>
      </c>
      <c r="I5" s="13" t="inlineStr">
        <is>
          <t>Sample Resource A</t>
        </is>
      </c>
      <c r="J5" s="13" t="inlineStr">
        <is>
          <t>Sample Work Order 1001</t>
        </is>
      </c>
      <c r="K5" s="15" t="n">
        <v>4</v>
      </c>
      <c r="L5" s="10">
        <f>IF(OR(H5="",NOT(ISNUMBER(H5)),I5="",J5="",NOT(ISNUMBER(K5)),K5&lt;=0),"",IFERROR(INDEX('Work Orders'!$B$5:$B$104,MATCH(J5,'Work Orders'!$A$5:$A$104,0)),""))</f>
        <v/>
      </c>
      <c r="M5" s="12">
        <f>IF(OR(H5="",NOT(ISNUMBER(H5)),I5="",J5="",NOT(ISNUMBER(K5)),K5&lt;=0),"",IFERROR(INDEX('Work Orders'!$C$5:$C$104,MATCH(J5,'Work Orders'!$A$5:$A$104,0)),""))</f>
        <v/>
      </c>
      <c r="N5" s="12">
        <f>IF(OR(H5="",NOT(ISNUMBER(H5)),I5="",J5="",NOT(ISNUMBER(K5)),K5&lt;=0),"",IFERROR(SUMIFS($K$5:$K$104,$J$5:$J$104,J5),0))</f>
        <v/>
      </c>
      <c r="O5" s="12">
        <f>IF(OR(OR(H5="",NOT(ISNUMBER(H5)),I5="",J5="",NOT(ISNUMBER(K5)),K5&lt;=0),NOT(ISNUMBER(M5))),"",IFERROR(M5-N5,""))</f>
        <v/>
      </c>
      <c r="P5" s="12">
        <f>IF(OR(H5="",NOT(ISNUMBER(H5)),I5="",J5="",NOT(ISNUMBER(K5)),K5&lt;=0),"",IFERROR(SUMIFS($C$5:$C$104,$A$5:$A$104,H5,$B$5:$B$104,I5),0))</f>
        <v/>
      </c>
      <c r="Q5" s="12">
        <f>IF(OR(H5="",NOT(ISNUMBER(H5)),I5="",J5="",NOT(ISNUMBER(K5)),K5&lt;=0),"",IFERROR(SUMIFS($K$5:$K$104,$H$5:$H$104,H5,$I$5:$I$104,I5),0))</f>
        <v/>
      </c>
      <c r="R5" s="11">
        <f>IF(OR(H5="",NOT(ISNUMBER(H5)),I5="",J5="",NOT(ISNUMBER(K5)),K5&lt;=0),"",IF(COUNTIF('Work Orders'!$A$5:$A$104,J5)=0,"Work Order Missing",IF(COUNTIFS($A$5:$A$104,H5,$B$5:$B$104,I5)=0,"Calendar Missing",IF(COUNTIFS($A$5:$A$104,H5,$B$5:$B$104,I5)&gt;1,"Duplicate Calendar Entry",IF(N5&gt;M5,"Work Order Overallocated",IF(Q5&gt;P5,"Resource Overloaded","Ready"))))))</f>
        <v/>
      </c>
      <c r="S5" s="11">
        <f>IF(OR(R5="",R5="Ready"),"",COUNTIF($R$5:R5,"Planned Hours Needed")+COUNTIF($R$5:R5,"Work Order Missing")+COUNTIF($R$5:R5,"Calendar Missing")+COUNTIF($R$5:R5,"Duplicate Calendar Entry")+COUNTIF($R$5:R5,"Work Order Overallocated")+COUNTIF($R$5:R5,"Resource Overloaded"))</f>
        <v/>
      </c>
      <c r="T5" s="11">
        <f>IF(R5&lt;&gt;"Ready","",COUNTIF($R$5:R5,"Ready"))</f>
        <v/>
      </c>
    </row>
    <row r="6">
      <c r="A6" s="14" t="n">
        <v>46273</v>
      </c>
      <c r="B6" s="13" t="inlineStr">
        <is>
          <t>Sample Resource B</t>
        </is>
      </c>
      <c r="C6" s="15" t="n">
        <v>6</v>
      </c>
      <c r="D6" s="12">
        <f>IF(OR(A6="",NOT(ISNUMBER(A6)),B6="",NOT(ISNUMBER(C6)),C6&lt;0),"",IFERROR(SUMIFS($K$5:$K$104,$H$5:$H$104,A6,$I$5:$I$104,B6),0))</f>
        <v/>
      </c>
      <c r="E6" s="12">
        <f>IF(OR(A6="",NOT(ISNUMBER(A6)),B6="",NOT(ISNUMBER(C6)),C6&lt;0),"",IFERROR(C6-D6,""))</f>
        <v/>
      </c>
      <c r="F6" s="11">
        <f>IF(OR(A6="",NOT(ISNUMBER(A6)),B6="",NOT(ISNUMBER(C6)),C6&lt;0),"",IF(COUNTIFS($A$5:$A$104,A6,$B$5:$B$104,B6)&gt;1,"Duplicate Calendar Entry",IF(D6&gt;C6,"Overloaded","Within Available Hours")))</f>
        <v/>
      </c>
      <c r="H6" s="14" t="n">
        <v>46273</v>
      </c>
      <c r="I6" s="13" t="inlineStr">
        <is>
          <t>Sample Resource B</t>
        </is>
      </c>
      <c r="J6" s="13" t="inlineStr">
        <is>
          <t>Sample Work Order 1002</t>
        </is>
      </c>
      <c r="K6" s="15" t="n">
        <v>6</v>
      </c>
      <c r="L6" s="10">
        <f>IF(OR(H6="",NOT(ISNUMBER(H6)),I6="",J6="",NOT(ISNUMBER(K6)),K6&lt;=0),"",IFERROR(INDEX('Work Orders'!$B$5:$B$104,MATCH(J6,'Work Orders'!$A$5:$A$104,0)),""))</f>
        <v/>
      </c>
      <c r="M6" s="12">
        <f>IF(OR(H6="",NOT(ISNUMBER(H6)),I6="",J6="",NOT(ISNUMBER(K6)),K6&lt;=0),"",IFERROR(INDEX('Work Orders'!$C$5:$C$104,MATCH(J6,'Work Orders'!$A$5:$A$104,0)),""))</f>
        <v/>
      </c>
      <c r="N6" s="12">
        <f>IF(OR(H6="",NOT(ISNUMBER(H6)),I6="",J6="",NOT(ISNUMBER(K6)),K6&lt;=0),"",IFERROR(SUMIFS($K$5:$K$104,$J$5:$J$104,J6),0))</f>
        <v/>
      </c>
      <c r="O6" s="12">
        <f>IF(OR(OR(H6="",NOT(ISNUMBER(H6)),I6="",J6="",NOT(ISNUMBER(K6)),K6&lt;=0),NOT(ISNUMBER(M6))),"",IFERROR(M6-N6,""))</f>
        <v/>
      </c>
      <c r="P6" s="12">
        <f>IF(OR(H6="",NOT(ISNUMBER(H6)),I6="",J6="",NOT(ISNUMBER(K6)),K6&lt;=0),"",IFERROR(SUMIFS($C$5:$C$104,$A$5:$A$104,H6,$B$5:$B$104,I6),0))</f>
        <v/>
      </c>
      <c r="Q6" s="12">
        <f>IF(OR(H6="",NOT(ISNUMBER(H6)),I6="",J6="",NOT(ISNUMBER(K6)),K6&lt;=0),"",IFERROR(SUMIFS($K$5:$K$104,$H$5:$H$104,H6,$I$5:$I$104,I6),0))</f>
        <v/>
      </c>
      <c r="R6" s="11">
        <f>IF(OR(H6="",NOT(ISNUMBER(H6)),I6="",J6="",NOT(ISNUMBER(K6)),K6&lt;=0),"",IF(COUNTIF('Work Orders'!$A$5:$A$104,J6)=0,"Work Order Missing",IF(COUNTIFS($A$5:$A$104,H6,$B$5:$B$104,I6)=0,"Calendar Missing",IF(COUNTIFS($A$5:$A$104,H6,$B$5:$B$104,I6)&gt;1,"Duplicate Calendar Entry",IF(N6&gt;M6,"Work Order Overallocated",IF(Q6&gt;P6,"Resource Overloaded","Ready"))))))</f>
        <v/>
      </c>
      <c r="S6" s="11">
        <f>IF(OR(R6="",R6="Ready"),"",COUNTIF($R$5:R6,"Planned Hours Needed")+COUNTIF($R$5:R6,"Work Order Missing")+COUNTIF($R$5:R6,"Calendar Missing")+COUNTIF($R$5:R6,"Duplicate Calendar Entry")+COUNTIF($R$5:R6,"Work Order Overallocated")+COUNTIF($R$5:R6,"Resource Overloaded"))</f>
        <v/>
      </c>
      <c r="T6" s="11">
        <f>IF(R6&lt;&gt;"Ready","",COUNTIF($R$5:R6,"Ready"))</f>
        <v/>
      </c>
    </row>
    <row r="7">
      <c r="A7" s="14" t="n">
        <v>46274</v>
      </c>
      <c r="B7" s="13" t="inlineStr">
        <is>
          <t>Sample Resource A</t>
        </is>
      </c>
      <c r="C7" s="15" t="n">
        <v>8</v>
      </c>
      <c r="D7" s="12">
        <f>IF(OR(A7="",NOT(ISNUMBER(A7)),B7="",NOT(ISNUMBER(C7)),C7&lt;0),"",IFERROR(SUMIFS($K$5:$K$104,$H$5:$H$104,A7,$I$5:$I$104,B7),0))</f>
        <v/>
      </c>
      <c r="E7" s="12">
        <f>IF(OR(A7="",NOT(ISNUMBER(A7)),B7="",NOT(ISNUMBER(C7)),C7&lt;0),"",IFERROR(C7-D7,""))</f>
        <v/>
      </c>
      <c r="F7" s="11">
        <f>IF(OR(A7="",NOT(ISNUMBER(A7)),B7="",NOT(ISNUMBER(C7)),C7&lt;0),"",IF(COUNTIFS($A$5:$A$104,A7,$B$5:$B$104,B7)&gt;1,"Duplicate Calendar Entry",IF(D7&gt;C7,"Overloaded","Within Available Hours")))</f>
        <v/>
      </c>
      <c r="H7" s="14" t="n">
        <v>46274</v>
      </c>
      <c r="I7" s="13" t="inlineStr">
        <is>
          <t>Sample Resource A</t>
        </is>
      </c>
      <c r="J7" s="13" t="inlineStr">
        <is>
          <t>Sample Work Order 1003</t>
        </is>
      </c>
      <c r="K7" s="15" t="n">
        <v>8</v>
      </c>
      <c r="L7" s="10">
        <f>IF(OR(H7="",NOT(ISNUMBER(H7)),I7="",J7="",NOT(ISNUMBER(K7)),K7&lt;=0),"",IFERROR(INDEX('Work Orders'!$B$5:$B$104,MATCH(J7,'Work Orders'!$A$5:$A$104,0)),""))</f>
        <v/>
      </c>
      <c r="M7" s="12">
        <f>IF(OR(H7="",NOT(ISNUMBER(H7)),I7="",J7="",NOT(ISNUMBER(K7)),K7&lt;=0),"",IFERROR(INDEX('Work Orders'!$C$5:$C$104,MATCH(J7,'Work Orders'!$A$5:$A$104,0)),""))</f>
        <v/>
      </c>
      <c r="N7" s="12">
        <f>IF(OR(H7="",NOT(ISNUMBER(H7)),I7="",J7="",NOT(ISNUMBER(K7)),K7&lt;=0),"",IFERROR(SUMIFS($K$5:$K$104,$J$5:$J$104,J7),0))</f>
        <v/>
      </c>
      <c r="O7" s="12">
        <f>IF(OR(OR(H7="",NOT(ISNUMBER(H7)),I7="",J7="",NOT(ISNUMBER(K7)),K7&lt;=0),NOT(ISNUMBER(M7))),"",IFERROR(M7-N7,""))</f>
        <v/>
      </c>
      <c r="P7" s="12">
        <f>IF(OR(H7="",NOT(ISNUMBER(H7)),I7="",J7="",NOT(ISNUMBER(K7)),K7&lt;=0),"",IFERROR(SUMIFS($C$5:$C$104,$A$5:$A$104,H7,$B$5:$B$104,I7),0))</f>
        <v/>
      </c>
      <c r="Q7" s="12">
        <f>IF(OR(H7="",NOT(ISNUMBER(H7)),I7="",J7="",NOT(ISNUMBER(K7)),K7&lt;=0),"",IFERROR(SUMIFS($K$5:$K$104,$H$5:$H$104,H7,$I$5:$I$104,I7),0))</f>
        <v/>
      </c>
      <c r="R7" s="11">
        <f>IF(OR(H7="",NOT(ISNUMBER(H7)),I7="",J7="",NOT(ISNUMBER(K7)),K7&lt;=0),"",IF(COUNTIF('Work Orders'!$A$5:$A$104,J7)=0,"Work Order Missing",IF(COUNTIFS($A$5:$A$104,H7,$B$5:$B$104,I7)=0,"Calendar Missing",IF(COUNTIFS($A$5:$A$104,H7,$B$5:$B$104,I7)&gt;1,"Duplicate Calendar Entry",IF(N7&gt;M7,"Work Order Overallocated",IF(Q7&gt;P7,"Resource Overloaded","Ready"))))))</f>
        <v/>
      </c>
      <c r="S7" s="11">
        <f>IF(OR(R7="",R7="Ready"),"",COUNTIF($R$5:R7,"Planned Hours Needed")+COUNTIF($R$5:R7,"Work Order Missing")+COUNTIF($R$5:R7,"Calendar Missing")+COUNTIF($R$5:R7,"Duplicate Calendar Entry")+COUNTIF($R$5:R7,"Work Order Overallocated")+COUNTIF($R$5:R7,"Resource Overloaded"))</f>
        <v/>
      </c>
      <c r="T7" s="11">
        <f>IF(R7&lt;&gt;"Ready","",COUNTIF($R$5:R7,"Ready"))</f>
        <v/>
      </c>
    </row>
    <row r="8">
      <c r="A8" s="14" t="n">
        <v>46274</v>
      </c>
      <c r="B8" s="13" t="inlineStr">
        <is>
          <t>Sample Resource B</t>
        </is>
      </c>
      <c r="C8" s="15" t="n">
        <v>6</v>
      </c>
      <c r="D8" s="12">
        <f>IF(OR(A8="",NOT(ISNUMBER(A8)),B8="",NOT(ISNUMBER(C8)),C8&lt;0),"",IFERROR(SUMIFS($K$5:$K$104,$H$5:$H$104,A8,$I$5:$I$104,B8),0))</f>
        <v/>
      </c>
      <c r="E8" s="12">
        <f>IF(OR(A8="",NOT(ISNUMBER(A8)),B8="",NOT(ISNUMBER(C8)),C8&lt;0),"",IFERROR(C8-D8,""))</f>
        <v/>
      </c>
      <c r="F8" s="11">
        <f>IF(OR(A8="",NOT(ISNUMBER(A8)),B8="",NOT(ISNUMBER(C8)),C8&lt;0),"",IF(COUNTIFS($A$5:$A$104,A8,$B$5:$B$104,B8)&gt;1,"Duplicate Calendar Entry",IF(D8&gt;C8,"Overloaded","Within Available Hours")))</f>
        <v/>
      </c>
      <c r="H8" s="14" t="n">
        <v>46274</v>
      </c>
      <c r="I8" s="13" t="inlineStr">
        <is>
          <t>Sample Resource B</t>
        </is>
      </c>
      <c r="J8" s="13" t="inlineStr">
        <is>
          <t>Sample Work Order 1004</t>
        </is>
      </c>
      <c r="K8" s="15" t="n">
        <v>3</v>
      </c>
      <c r="L8" s="10">
        <f>IF(OR(H8="",NOT(ISNUMBER(H8)),I8="",J8="",NOT(ISNUMBER(K8)),K8&lt;=0),"",IFERROR(INDEX('Work Orders'!$B$5:$B$104,MATCH(J8,'Work Orders'!$A$5:$A$104,0)),""))</f>
        <v/>
      </c>
      <c r="M8" s="12">
        <f>IF(OR(H8="",NOT(ISNUMBER(H8)),I8="",J8="",NOT(ISNUMBER(K8)),K8&lt;=0),"",IFERROR(INDEX('Work Orders'!$C$5:$C$104,MATCH(J8,'Work Orders'!$A$5:$A$104,0)),""))</f>
        <v/>
      </c>
      <c r="N8" s="12">
        <f>IF(OR(H8="",NOT(ISNUMBER(H8)),I8="",J8="",NOT(ISNUMBER(K8)),K8&lt;=0),"",IFERROR(SUMIFS($K$5:$K$104,$J$5:$J$104,J8),0))</f>
        <v/>
      </c>
      <c r="O8" s="12">
        <f>IF(OR(OR(H8="",NOT(ISNUMBER(H8)),I8="",J8="",NOT(ISNUMBER(K8)),K8&lt;=0),NOT(ISNUMBER(M8))),"",IFERROR(M8-N8,""))</f>
        <v/>
      </c>
      <c r="P8" s="12">
        <f>IF(OR(H8="",NOT(ISNUMBER(H8)),I8="",J8="",NOT(ISNUMBER(K8)),K8&lt;=0),"",IFERROR(SUMIFS($C$5:$C$104,$A$5:$A$104,H8,$B$5:$B$104,I8),0))</f>
        <v/>
      </c>
      <c r="Q8" s="12">
        <f>IF(OR(H8="",NOT(ISNUMBER(H8)),I8="",J8="",NOT(ISNUMBER(K8)),K8&lt;=0),"",IFERROR(SUMIFS($K$5:$K$104,$H$5:$H$104,H8,$I$5:$I$104,I8),0))</f>
        <v/>
      </c>
      <c r="R8" s="11">
        <f>IF(OR(H8="",NOT(ISNUMBER(H8)),I8="",J8="",NOT(ISNUMBER(K8)),K8&lt;=0),"",IF(COUNTIF('Work Orders'!$A$5:$A$104,J8)=0,"Work Order Missing",IF(COUNTIFS($A$5:$A$104,H8,$B$5:$B$104,I8)=0,"Calendar Missing",IF(COUNTIFS($A$5:$A$104,H8,$B$5:$B$104,I8)&gt;1,"Duplicate Calendar Entry",IF(N8&gt;M8,"Work Order Overallocated",IF(Q8&gt;P8,"Resource Overloaded","Ready"))))))</f>
        <v/>
      </c>
      <c r="S8" s="11">
        <f>IF(OR(R8="",R8="Ready"),"",COUNTIF($R$5:R8,"Planned Hours Needed")+COUNTIF($R$5:R8,"Work Order Missing")+COUNTIF($R$5:R8,"Calendar Missing")+COUNTIF($R$5:R8,"Duplicate Calendar Entry")+COUNTIF($R$5:R8,"Work Order Overallocated")+COUNTIF($R$5:R8,"Resource Overloaded"))</f>
        <v/>
      </c>
      <c r="T8" s="11">
        <f>IF(R8&lt;&gt;"Ready","",COUNTIF($R$5:R8,"Ready"))</f>
        <v/>
      </c>
    </row>
    <row r="9">
      <c r="A9" s="14" t="n">
        <v>46275</v>
      </c>
      <c r="B9" s="13" t="inlineStr">
        <is>
          <t>Sample Resource A</t>
        </is>
      </c>
      <c r="C9" s="15" t="n">
        <v>8</v>
      </c>
      <c r="D9" s="12">
        <f>IF(OR(A9="",NOT(ISNUMBER(A9)),B9="",NOT(ISNUMBER(C9)),C9&lt;0),"",IFERROR(SUMIFS($K$5:$K$104,$H$5:$H$104,A9,$I$5:$I$104,B9),0))</f>
        <v/>
      </c>
      <c r="E9" s="12">
        <f>IF(OR(A9="",NOT(ISNUMBER(A9)),B9="",NOT(ISNUMBER(C9)),C9&lt;0),"",IFERROR(C9-D9,""))</f>
        <v/>
      </c>
      <c r="F9" s="11">
        <f>IF(OR(A9="",NOT(ISNUMBER(A9)),B9="",NOT(ISNUMBER(C9)),C9&lt;0),"",IF(COUNTIFS($A$5:$A$104,A9,$B$5:$B$104,B9)&gt;1,"Duplicate Calendar Entry",IF(D9&gt;C9,"Overloaded","Within Available Hours")))</f>
        <v/>
      </c>
      <c r="H9" s="14" t="n">
        <v>46275</v>
      </c>
      <c r="I9" s="13" t="inlineStr">
        <is>
          <t>Sample Resource A</t>
        </is>
      </c>
      <c r="J9" s="13" t="inlineStr">
        <is>
          <t>Sample Work Order 1005</t>
        </is>
      </c>
      <c r="K9" s="15" t="n">
        <v>5</v>
      </c>
      <c r="L9" s="10">
        <f>IF(OR(H9="",NOT(ISNUMBER(H9)),I9="",J9="",NOT(ISNUMBER(K9)),K9&lt;=0),"",IFERROR(INDEX('Work Orders'!$B$5:$B$104,MATCH(J9,'Work Orders'!$A$5:$A$104,0)),""))</f>
        <v/>
      </c>
      <c r="M9" s="12">
        <f>IF(OR(H9="",NOT(ISNUMBER(H9)),I9="",J9="",NOT(ISNUMBER(K9)),K9&lt;=0),"",IFERROR(INDEX('Work Orders'!$C$5:$C$104,MATCH(J9,'Work Orders'!$A$5:$A$104,0)),""))</f>
        <v/>
      </c>
      <c r="N9" s="12">
        <f>IF(OR(H9="",NOT(ISNUMBER(H9)),I9="",J9="",NOT(ISNUMBER(K9)),K9&lt;=0),"",IFERROR(SUMIFS($K$5:$K$104,$J$5:$J$104,J9),0))</f>
        <v/>
      </c>
      <c r="O9" s="12">
        <f>IF(OR(OR(H9="",NOT(ISNUMBER(H9)),I9="",J9="",NOT(ISNUMBER(K9)),K9&lt;=0),NOT(ISNUMBER(M9))),"",IFERROR(M9-N9,""))</f>
        <v/>
      </c>
      <c r="P9" s="12">
        <f>IF(OR(H9="",NOT(ISNUMBER(H9)),I9="",J9="",NOT(ISNUMBER(K9)),K9&lt;=0),"",IFERROR(SUMIFS($C$5:$C$104,$A$5:$A$104,H9,$B$5:$B$104,I9),0))</f>
        <v/>
      </c>
      <c r="Q9" s="12">
        <f>IF(OR(H9="",NOT(ISNUMBER(H9)),I9="",J9="",NOT(ISNUMBER(K9)),K9&lt;=0),"",IFERROR(SUMIFS($K$5:$K$104,$H$5:$H$104,H9,$I$5:$I$104,I9),0))</f>
        <v/>
      </c>
      <c r="R9" s="11">
        <f>IF(OR(H9="",NOT(ISNUMBER(H9)),I9="",J9="",NOT(ISNUMBER(K9)),K9&lt;=0),"",IF(COUNTIF('Work Orders'!$A$5:$A$104,J9)=0,"Work Order Missing",IF(COUNTIFS($A$5:$A$104,H9,$B$5:$B$104,I9)=0,"Calendar Missing",IF(COUNTIFS($A$5:$A$104,H9,$B$5:$B$104,I9)&gt;1,"Duplicate Calendar Entry",IF(N9&gt;M9,"Work Order Overallocated",IF(Q9&gt;P9,"Resource Overloaded","Ready"))))))</f>
        <v/>
      </c>
      <c r="S9" s="11">
        <f>IF(OR(R9="",R9="Ready"),"",COUNTIF($R$5:R9,"Planned Hours Needed")+COUNTIF($R$5:R9,"Work Order Missing")+COUNTIF($R$5:R9,"Calendar Missing")+COUNTIF($R$5:R9,"Duplicate Calendar Entry")+COUNTIF($R$5:R9,"Work Order Overallocated")+COUNTIF($R$5:R9,"Resource Overloaded"))</f>
        <v/>
      </c>
      <c r="T9" s="11">
        <f>IF(R9&lt;&gt;"Ready","",COUNTIF($R$5:R9,"Ready"))</f>
        <v/>
      </c>
    </row>
    <row r="10">
      <c r="A10" s="14" t="n">
        <v>46275</v>
      </c>
      <c r="B10" s="13" t="inlineStr">
        <is>
          <t>Sample Resource B</t>
        </is>
      </c>
      <c r="C10" s="15" t="n">
        <v>6</v>
      </c>
      <c r="D10" s="12">
        <f>IF(OR(A10="",NOT(ISNUMBER(A10)),B10="",NOT(ISNUMBER(C10)),C10&lt;0),"",IFERROR(SUMIFS($K$5:$K$104,$H$5:$H$104,A10,$I$5:$I$104,B10),0))</f>
        <v/>
      </c>
      <c r="E10" s="12">
        <f>IF(OR(A10="",NOT(ISNUMBER(A10)),B10="",NOT(ISNUMBER(C10)),C10&lt;0),"",IFERROR(C10-D10,""))</f>
        <v/>
      </c>
      <c r="F10" s="11">
        <f>IF(OR(A10="",NOT(ISNUMBER(A10)),B10="",NOT(ISNUMBER(C10)),C10&lt;0),"",IF(COUNTIFS($A$5:$A$104,A10,$B$5:$B$104,B10)&gt;1,"Duplicate Calendar Entry",IF(D10&gt;C10,"Overloaded","Within Available Hours")))</f>
        <v/>
      </c>
      <c r="H10" s="14" t="n">
        <v>46275</v>
      </c>
      <c r="I10" s="13" t="inlineStr">
        <is>
          <t>Sample Resource B</t>
        </is>
      </c>
      <c r="J10" s="13" t="inlineStr">
        <is>
          <t>Sample Work Order 1006</t>
        </is>
      </c>
      <c r="K10" s="15" t="n">
        <v>4</v>
      </c>
      <c r="L10" s="10">
        <f>IF(OR(H10="",NOT(ISNUMBER(H10)),I10="",J10="",NOT(ISNUMBER(K10)),K10&lt;=0),"",IFERROR(INDEX('Work Orders'!$B$5:$B$104,MATCH(J10,'Work Orders'!$A$5:$A$104,0)),""))</f>
        <v/>
      </c>
      <c r="M10" s="12">
        <f>IF(OR(H10="",NOT(ISNUMBER(H10)),I10="",J10="",NOT(ISNUMBER(K10)),K10&lt;=0),"",IFERROR(INDEX('Work Orders'!$C$5:$C$104,MATCH(J10,'Work Orders'!$A$5:$A$104,0)),""))</f>
        <v/>
      </c>
      <c r="N10" s="12">
        <f>IF(OR(H10="",NOT(ISNUMBER(H10)),I10="",J10="",NOT(ISNUMBER(K10)),K10&lt;=0),"",IFERROR(SUMIFS($K$5:$K$104,$J$5:$J$104,J10),0))</f>
        <v/>
      </c>
      <c r="O10" s="12">
        <f>IF(OR(OR(H10="",NOT(ISNUMBER(H10)),I10="",J10="",NOT(ISNUMBER(K10)),K10&lt;=0),NOT(ISNUMBER(M10))),"",IFERROR(M10-N10,""))</f>
        <v/>
      </c>
      <c r="P10" s="12">
        <f>IF(OR(H10="",NOT(ISNUMBER(H10)),I10="",J10="",NOT(ISNUMBER(K10)),K10&lt;=0),"",IFERROR(SUMIFS($C$5:$C$104,$A$5:$A$104,H10,$B$5:$B$104,I10),0))</f>
        <v/>
      </c>
      <c r="Q10" s="12">
        <f>IF(OR(H10="",NOT(ISNUMBER(H10)),I10="",J10="",NOT(ISNUMBER(K10)),K10&lt;=0),"",IFERROR(SUMIFS($K$5:$K$104,$H$5:$H$104,H10,$I$5:$I$104,I10),0))</f>
        <v/>
      </c>
      <c r="R10" s="11">
        <f>IF(OR(H10="",NOT(ISNUMBER(H10)),I10="",J10="",NOT(ISNUMBER(K10)),K10&lt;=0),"",IF(COUNTIF('Work Orders'!$A$5:$A$104,J10)=0,"Work Order Missing",IF(COUNTIFS($A$5:$A$104,H10,$B$5:$B$104,I10)=0,"Calendar Missing",IF(COUNTIFS($A$5:$A$104,H10,$B$5:$B$104,I10)&gt;1,"Duplicate Calendar Entry",IF(N10&gt;M10,"Work Order Overallocated",IF(Q10&gt;P10,"Resource Overloaded","Ready"))))))</f>
        <v/>
      </c>
      <c r="S10" s="11">
        <f>IF(OR(R10="",R10="Ready"),"",COUNTIF($R$5:R10,"Planned Hours Needed")+COUNTIF($R$5:R10,"Work Order Missing")+COUNTIF($R$5:R10,"Calendar Missing")+COUNTIF($R$5:R10,"Duplicate Calendar Entry")+COUNTIF($R$5:R10,"Work Order Overallocated")+COUNTIF($R$5:R10,"Resource Overloaded"))</f>
        <v/>
      </c>
      <c r="T10" s="11">
        <f>IF(R10&lt;&gt;"Ready","",COUNTIF($R$5:R10,"Ready"))</f>
        <v/>
      </c>
    </row>
    <row r="11">
      <c r="A11" s="14" t="n">
        <v>46276</v>
      </c>
      <c r="B11" s="13" t="inlineStr">
        <is>
          <t>Sample Resource A</t>
        </is>
      </c>
      <c r="C11" s="15" t="n">
        <v>8</v>
      </c>
      <c r="D11" s="12">
        <f>IF(OR(A11="",NOT(ISNUMBER(A11)),B11="",NOT(ISNUMBER(C11)),C11&lt;0),"",IFERROR(SUMIFS($K$5:$K$104,$H$5:$H$104,A11,$I$5:$I$104,B11),0))</f>
        <v/>
      </c>
      <c r="E11" s="12">
        <f>IF(OR(A11="",NOT(ISNUMBER(A11)),B11="",NOT(ISNUMBER(C11)),C11&lt;0),"",IFERROR(C11-D11,""))</f>
        <v/>
      </c>
      <c r="F11" s="11">
        <f>IF(OR(A11="",NOT(ISNUMBER(A11)),B11="",NOT(ISNUMBER(C11)),C11&lt;0),"",IF(COUNTIFS($A$5:$A$104,A11,$B$5:$B$104,B11)&gt;1,"Duplicate Calendar Entry",IF(D11&gt;C11,"Overloaded","Within Available Hours")))</f>
        <v/>
      </c>
      <c r="H11" s="14" t="n">
        <v>46276</v>
      </c>
      <c r="I11" s="13" t="inlineStr">
        <is>
          <t>Sample Resource A</t>
        </is>
      </c>
      <c r="J11" s="13" t="inlineStr">
        <is>
          <t>Sample Work Order 1007</t>
        </is>
      </c>
      <c r="K11" s="15" t="n">
        <v>6</v>
      </c>
      <c r="L11" s="10">
        <f>IF(OR(H11="",NOT(ISNUMBER(H11)),I11="",J11="",NOT(ISNUMBER(K11)),K11&lt;=0),"",IFERROR(INDEX('Work Orders'!$B$5:$B$104,MATCH(J11,'Work Orders'!$A$5:$A$104,0)),""))</f>
        <v/>
      </c>
      <c r="M11" s="12">
        <f>IF(OR(H11="",NOT(ISNUMBER(H11)),I11="",J11="",NOT(ISNUMBER(K11)),K11&lt;=0),"",IFERROR(INDEX('Work Orders'!$C$5:$C$104,MATCH(J11,'Work Orders'!$A$5:$A$104,0)),""))</f>
        <v/>
      </c>
      <c r="N11" s="12">
        <f>IF(OR(H11="",NOT(ISNUMBER(H11)),I11="",J11="",NOT(ISNUMBER(K11)),K11&lt;=0),"",IFERROR(SUMIFS($K$5:$K$104,$J$5:$J$104,J11),0))</f>
        <v/>
      </c>
      <c r="O11" s="12">
        <f>IF(OR(OR(H11="",NOT(ISNUMBER(H11)),I11="",J11="",NOT(ISNUMBER(K11)),K11&lt;=0),NOT(ISNUMBER(M11))),"",IFERROR(M11-N11,""))</f>
        <v/>
      </c>
      <c r="P11" s="12">
        <f>IF(OR(H11="",NOT(ISNUMBER(H11)),I11="",J11="",NOT(ISNUMBER(K11)),K11&lt;=0),"",IFERROR(SUMIFS($C$5:$C$104,$A$5:$A$104,H11,$B$5:$B$104,I11),0))</f>
        <v/>
      </c>
      <c r="Q11" s="12">
        <f>IF(OR(H11="",NOT(ISNUMBER(H11)),I11="",J11="",NOT(ISNUMBER(K11)),K11&lt;=0),"",IFERROR(SUMIFS($K$5:$K$104,$H$5:$H$104,H11,$I$5:$I$104,I11),0))</f>
        <v/>
      </c>
      <c r="R11" s="11">
        <f>IF(OR(H11="",NOT(ISNUMBER(H11)),I11="",J11="",NOT(ISNUMBER(K11)),K11&lt;=0),"",IF(COUNTIF('Work Orders'!$A$5:$A$104,J11)=0,"Work Order Missing",IF(COUNTIFS($A$5:$A$104,H11,$B$5:$B$104,I11)=0,"Calendar Missing",IF(COUNTIFS($A$5:$A$104,H11,$B$5:$B$104,I11)&gt;1,"Duplicate Calendar Entry",IF(N11&gt;M11,"Work Order Overallocated",IF(Q11&gt;P11,"Resource Overloaded","Ready"))))))</f>
        <v/>
      </c>
      <c r="S11" s="11">
        <f>IF(OR(R11="",R11="Ready"),"",COUNTIF($R$5:R11,"Planned Hours Needed")+COUNTIF($R$5:R11,"Work Order Missing")+COUNTIF($R$5:R11,"Calendar Missing")+COUNTIF($R$5:R11,"Duplicate Calendar Entry")+COUNTIF($R$5:R11,"Work Order Overallocated")+COUNTIF($R$5:R11,"Resource Overloaded"))</f>
        <v/>
      </c>
      <c r="T11" s="11">
        <f>IF(R11&lt;&gt;"Ready","",COUNTIF($R$5:R11,"Ready"))</f>
        <v/>
      </c>
    </row>
    <row r="12">
      <c r="A12" s="14" t="n">
        <v>46276</v>
      </c>
      <c r="B12" s="13" t="inlineStr">
        <is>
          <t>Sample Resource B</t>
        </is>
      </c>
      <c r="C12" s="15" t="n">
        <v>6</v>
      </c>
      <c r="D12" s="12">
        <f>IF(OR(A12="",NOT(ISNUMBER(A12)),B12="",NOT(ISNUMBER(C12)),C12&lt;0),"",IFERROR(SUMIFS($K$5:$K$104,$H$5:$H$104,A12,$I$5:$I$104,B12),0))</f>
        <v/>
      </c>
      <c r="E12" s="12">
        <f>IF(OR(A12="",NOT(ISNUMBER(A12)),B12="",NOT(ISNUMBER(C12)),C12&lt;0),"",IFERROR(C12-D12,""))</f>
        <v/>
      </c>
      <c r="F12" s="11">
        <f>IF(OR(A12="",NOT(ISNUMBER(A12)),B12="",NOT(ISNUMBER(C12)),C12&lt;0),"",IF(COUNTIFS($A$5:$A$104,A12,$B$5:$B$104,B12)&gt;1,"Duplicate Calendar Entry",IF(D12&gt;C12,"Overloaded","Within Available Hours")))</f>
        <v/>
      </c>
      <c r="H12" s="14" t="n">
        <v>46276</v>
      </c>
      <c r="I12" s="13" t="inlineStr">
        <is>
          <t>Sample Resource B</t>
        </is>
      </c>
      <c r="J12" s="13" t="inlineStr">
        <is>
          <t>Sample Work Order 1008</t>
        </is>
      </c>
      <c r="K12" s="15" t="n">
        <v>2</v>
      </c>
      <c r="L12" s="10">
        <f>IF(OR(H12="",NOT(ISNUMBER(H12)),I12="",J12="",NOT(ISNUMBER(K12)),K12&lt;=0),"",IFERROR(INDEX('Work Orders'!$B$5:$B$104,MATCH(J12,'Work Orders'!$A$5:$A$104,0)),""))</f>
        <v/>
      </c>
      <c r="M12" s="12">
        <f>IF(OR(H12="",NOT(ISNUMBER(H12)),I12="",J12="",NOT(ISNUMBER(K12)),K12&lt;=0),"",IFERROR(INDEX('Work Orders'!$C$5:$C$104,MATCH(J12,'Work Orders'!$A$5:$A$104,0)),""))</f>
        <v/>
      </c>
      <c r="N12" s="12">
        <f>IF(OR(H12="",NOT(ISNUMBER(H12)),I12="",J12="",NOT(ISNUMBER(K12)),K12&lt;=0),"",IFERROR(SUMIFS($K$5:$K$104,$J$5:$J$104,J12),0))</f>
        <v/>
      </c>
      <c r="O12" s="12">
        <f>IF(OR(OR(H12="",NOT(ISNUMBER(H12)),I12="",J12="",NOT(ISNUMBER(K12)),K12&lt;=0),NOT(ISNUMBER(M12))),"",IFERROR(M12-N12,""))</f>
        <v/>
      </c>
      <c r="P12" s="12">
        <f>IF(OR(H12="",NOT(ISNUMBER(H12)),I12="",J12="",NOT(ISNUMBER(K12)),K12&lt;=0),"",IFERROR(SUMIFS($C$5:$C$104,$A$5:$A$104,H12,$B$5:$B$104,I12),0))</f>
        <v/>
      </c>
      <c r="Q12" s="12">
        <f>IF(OR(H12="",NOT(ISNUMBER(H12)),I12="",J12="",NOT(ISNUMBER(K12)),K12&lt;=0),"",IFERROR(SUMIFS($K$5:$K$104,$H$5:$H$104,H12,$I$5:$I$104,I12),0))</f>
        <v/>
      </c>
      <c r="R12" s="11">
        <f>IF(OR(H12="",NOT(ISNUMBER(H12)),I12="",J12="",NOT(ISNUMBER(K12)),K12&lt;=0),"",IF(COUNTIF('Work Orders'!$A$5:$A$104,J12)=0,"Work Order Missing",IF(COUNTIFS($A$5:$A$104,H12,$B$5:$B$104,I12)=0,"Calendar Missing",IF(COUNTIFS($A$5:$A$104,H12,$B$5:$B$104,I12)&gt;1,"Duplicate Calendar Entry",IF(N12&gt;M12,"Work Order Overallocated",IF(Q12&gt;P12,"Resource Overloaded","Ready"))))))</f>
        <v/>
      </c>
      <c r="S12" s="11">
        <f>IF(OR(R12="",R12="Ready"),"",COUNTIF($R$5:R12,"Planned Hours Needed")+COUNTIF($R$5:R12,"Work Order Missing")+COUNTIF($R$5:R12,"Calendar Missing")+COUNTIF($R$5:R12,"Duplicate Calendar Entry")+COUNTIF($R$5:R12,"Work Order Overallocated")+COUNTIF($R$5:R12,"Resource Overloaded"))</f>
        <v/>
      </c>
      <c r="T12" s="11">
        <f>IF(R12&lt;&gt;"Ready","",COUNTIF($R$5:R12,"Ready"))</f>
        <v/>
      </c>
    </row>
    <row r="13">
      <c r="A13" s="14" t="n"/>
      <c r="B13" s="13" t="n"/>
      <c r="C13" s="15" t="n"/>
      <c r="D13" s="12">
        <f>IF(OR(A13="",NOT(ISNUMBER(A13)),B13="",NOT(ISNUMBER(C13)),C13&lt;0),"",IFERROR(SUMIFS($K$5:$K$104,$H$5:$H$104,A13,$I$5:$I$104,B13),0))</f>
        <v/>
      </c>
      <c r="E13" s="12">
        <f>IF(OR(A13="",NOT(ISNUMBER(A13)),B13="",NOT(ISNUMBER(C13)),C13&lt;0),"",IFERROR(C13-D13,""))</f>
        <v/>
      </c>
      <c r="F13" s="11">
        <f>IF(OR(A13="",NOT(ISNUMBER(A13)),B13="",NOT(ISNUMBER(C13)),C13&lt;0),"",IF(COUNTIFS($A$5:$A$104,A13,$B$5:$B$104,B13)&gt;1,"Duplicate Calendar Entry",IF(D13&gt;C13,"Overloaded","Within Available Hours")))</f>
        <v/>
      </c>
      <c r="H13" s="14" t="n"/>
      <c r="I13" s="13" t="n"/>
      <c r="J13" s="13" t="n"/>
      <c r="K13" s="15" t="n"/>
      <c r="L13" s="10">
        <f>IF(OR(H13="",NOT(ISNUMBER(H13)),I13="",J13="",NOT(ISNUMBER(K13)),K13&lt;=0),"",IFERROR(INDEX('Work Orders'!$B$5:$B$104,MATCH(J13,'Work Orders'!$A$5:$A$104,0)),""))</f>
        <v/>
      </c>
      <c r="M13" s="12">
        <f>IF(OR(H13="",NOT(ISNUMBER(H13)),I13="",J13="",NOT(ISNUMBER(K13)),K13&lt;=0),"",IFERROR(INDEX('Work Orders'!$C$5:$C$104,MATCH(J13,'Work Orders'!$A$5:$A$104,0)),""))</f>
        <v/>
      </c>
      <c r="N13" s="12">
        <f>IF(OR(H13="",NOT(ISNUMBER(H13)),I13="",J13="",NOT(ISNUMBER(K13)),K13&lt;=0),"",IFERROR(SUMIFS($K$5:$K$104,$J$5:$J$104,J13),0))</f>
        <v/>
      </c>
      <c r="O13" s="12">
        <f>IF(OR(OR(H13="",NOT(ISNUMBER(H13)),I13="",J13="",NOT(ISNUMBER(K13)),K13&lt;=0),NOT(ISNUMBER(M13))),"",IFERROR(M13-N13,""))</f>
        <v/>
      </c>
      <c r="P13" s="12">
        <f>IF(OR(H13="",NOT(ISNUMBER(H13)),I13="",J13="",NOT(ISNUMBER(K13)),K13&lt;=0),"",IFERROR(SUMIFS($C$5:$C$104,$A$5:$A$104,H13,$B$5:$B$104,I13),0))</f>
        <v/>
      </c>
      <c r="Q13" s="12">
        <f>IF(OR(H13="",NOT(ISNUMBER(H13)),I13="",J13="",NOT(ISNUMBER(K13)),K13&lt;=0),"",IFERROR(SUMIFS($K$5:$K$104,$H$5:$H$104,H13,$I$5:$I$104,I13),0))</f>
        <v/>
      </c>
      <c r="R13" s="11">
        <f>IF(OR(H13="",NOT(ISNUMBER(H13)),I13="",J13="",NOT(ISNUMBER(K13)),K13&lt;=0),"",IF(COUNTIF('Work Orders'!$A$5:$A$104,J13)=0,"Work Order Missing",IF(COUNTIFS($A$5:$A$104,H13,$B$5:$B$104,I13)=0,"Calendar Missing",IF(COUNTIFS($A$5:$A$104,H13,$B$5:$B$104,I13)&gt;1,"Duplicate Calendar Entry",IF(N13&gt;M13,"Work Order Overallocated",IF(Q13&gt;P13,"Resource Overloaded","Ready"))))))</f>
        <v/>
      </c>
      <c r="S13" s="11">
        <f>IF(OR(R13="",R13="Ready"),"",COUNTIF($R$5:R13,"Planned Hours Needed")+COUNTIF($R$5:R13,"Work Order Missing")+COUNTIF($R$5:R13,"Calendar Missing")+COUNTIF($R$5:R13,"Duplicate Calendar Entry")+COUNTIF($R$5:R13,"Work Order Overallocated")+COUNTIF($R$5:R13,"Resource Overloaded"))</f>
        <v/>
      </c>
      <c r="T13" s="11">
        <f>IF(R13&lt;&gt;"Ready","",COUNTIF($R$5:R13,"Ready"))</f>
        <v/>
      </c>
    </row>
    <row r="14">
      <c r="A14" s="14" t="n"/>
      <c r="B14" s="13" t="n"/>
      <c r="C14" s="15" t="n"/>
      <c r="D14" s="12">
        <f>IF(OR(A14="",NOT(ISNUMBER(A14)),B14="",NOT(ISNUMBER(C14)),C14&lt;0),"",IFERROR(SUMIFS($K$5:$K$104,$H$5:$H$104,A14,$I$5:$I$104,B14),0))</f>
        <v/>
      </c>
      <c r="E14" s="12">
        <f>IF(OR(A14="",NOT(ISNUMBER(A14)),B14="",NOT(ISNUMBER(C14)),C14&lt;0),"",IFERROR(C14-D14,""))</f>
        <v/>
      </c>
      <c r="F14" s="11">
        <f>IF(OR(A14="",NOT(ISNUMBER(A14)),B14="",NOT(ISNUMBER(C14)),C14&lt;0),"",IF(COUNTIFS($A$5:$A$104,A14,$B$5:$B$104,B14)&gt;1,"Duplicate Calendar Entry",IF(D14&gt;C14,"Overloaded","Within Available Hours")))</f>
        <v/>
      </c>
      <c r="H14" s="14" t="n"/>
      <c r="I14" s="13" t="n"/>
      <c r="J14" s="13" t="n"/>
      <c r="K14" s="15" t="n"/>
      <c r="L14" s="10">
        <f>IF(OR(H14="",NOT(ISNUMBER(H14)),I14="",J14="",NOT(ISNUMBER(K14)),K14&lt;=0),"",IFERROR(INDEX('Work Orders'!$B$5:$B$104,MATCH(J14,'Work Orders'!$A$5:$A$104,0)),""))</f>
        <v/>
      </c>
      <c r="M14" s="12">
        <f>IF(OR(H14="",NOT(ISNUMBER(H14)),I14="",J14="",NOT(ISNUMBER(K14)),K14&lt;=0),"",IFERROR(INDEX('Work Orders'!$C$5:$C$104,MATCH(J14,'Work Orders'!$A$5:$A$104,0)),""))</f>
        <v/>
      </c>
      <c r="N14" s="12">
        <f>IF(OR(H14="",NOT(ISNUMBER(H14)),I14="",J14="",NOT(ISNUMBER(K14)),K14&lt;=0),"",IFERROR(SUMIFS($K$5:$K$104,$J$5:$J$104,J14),0))</f>
        <v/>
      </c>
      <c r="O14" s="12">
        <f>IF(OR(OR(H14="",NOT(ISNUMBER(H14)),I14="",J14="",NOT(ISNUMBER(K14)),K14&lt;=0),NOT(ISNUMBER(M14))),"",IFERROR(M14-N14,""))</f>
        <v/>
      </c>
      <c r="P14" s="12">
        <f>IF(OR(H14="",NOT(ISNUMBER(H14)),I14="",J14="",NOT(ISNUMBER(K14)),K14&lt;=0),"",IFERROR(SUMIFS($C$5:$C$104,$A$5:$A$104,H14,$B$5:$B$104,I14),0))</f>
        <v/>
      </c>
      <c r="Q14" s="12">
        <f>IF(OR(H14="",NOT(ISNUMBER(H14)),I14="",J14="",NOT(ISNUMBER(K14)),K14&lt;=0),"",IFERROR(SUMIFS($K$5:$K$104,$H$5:$H$104,H14,$I$5:$I$104,I14),0))</f>
        <v/>
      </c>
      <c r="R14" s="11">
        <f>IF(OR(H14="",NOT(ISNUMBER(H14)),I14="",J14="",NOT(ISNUMBER(K14)),K14&lt;=0),"",IF(COUNTIF('Work Orders'!$A$5:$A$104,J14)=0,"Work Order Missing",IF(COUNTIFS($A$5:$A$104,H14,$B$5:$B$104,I14)=0,"Calendar Missing",IF(COUNTIFS($A$5:$A$104,H14,$B$5:$B$104,I14)&gt;1,"Duplicate Calendar Entry",IF(N14&gt;M14,"Work Order Overallocated",IF(Q14&gt;P14,"Resource Overloaded","Ready"))))))</f>
        <v/>
      </c>
      <c r="S14" s="11">
        <f>IF(OR(R14="",R14="Ready"),"",COUNTIF($R$5:R14,"Planned Hours Needed")+COUNTIF($R$5:R14,"Work Order Missing")+COUNTIF($R$5:R14,"Calendar Missing")+COUNTIF($R$5:R14,"Duplicate Calendar Entry")+COUNTIF($R$5:R14,"Work Order Overallocated")+COUNTIF($R$5:R14,"Resource Overloaded"))</f>
        <v/>
      </c>
      <c r="T14" s="11">
        <f>IF(R14&lt;&gt;"Ready","",COUNTIF($R$5:R14,"Ready"))</f>
        <v/>
      </c>
    </row>
    <row r="15">
      <c r="A15" s="14" t="n"/>
      <c r="B15" s="13" t="n"/>
      <c r="C15" s="15" t="n"/>
      <c r="D15" s="12">
        <f>IF(OR(A15="",NOT(ISNUMBER(A15)),B15="",NOT(ISNUMBER(C15)),C15&lt;0),"",IFERROR(SUMIFS($K$5:$K$104,$H$5:$H$104,A15,$I$5:$I$104,B15),0))</f>
        <v/>
      </c>
      <c r="E15" s="12">
        <f>IF(OR(A15="",NOT(ISNUMBER(A15)),B15="",NOT(ISNUMBER(C15)),C15&lt;0),"",IFERROR(C15-D15,""))</f>
        <v/>
      </c>
      <c r="F15" s="11">
        <f>IF(OR(A15="",NOT(ISNUMBER(A15)),B15="",NOT(ISNUMBER(C15)),C15&lt;0),"",IF(COUNTIFS($A$5:$A$104,A15,$B$5:$B$104,B15)&gt;1,"Duplicate Calendar Entry",IF(D15&gt;C15,"Overloaded","Within Available Hours")))</f>
        <v/>
      </c>
      <c r="H15" s="14" t="n"/>
      <c r="I15" s="13" t="n"/>
      <c r="J15" s="13" t="n"/>
      <c r="K15" s="15" t="n"/>
      <c r="L15" s="10">
        <f>IF(OR(H15="",NOT(ISNUMBER(H15)),I15="",J15="",NOT(ISNUMBER(K15)),K15&lt;=0),"",IFERROR(INDEX('Work Orders'!$B$5:$B$104,MATCH(J15,'Work Orders'!$A$5:$A$104,0)),""))</f>
        <v/>
      </c>
      <c r="M15" s="12">
        <f>IF(OR(H15="",NOT(ISNUMBER(H15)),I15="",J15="",NOT(ISNUMBER(K15)),K15&lt;=0),"",IFERROR(INDEX('Work Orders'!$C$5:$C$104,MATCH(J15,'Work Orders'!$A$5:$A$104,0)),""))</f>
        <v/>
      </c>
      <c r="N15" s="12">
        <f>IF(OR(H15="",NOT(ISNUMBER(H15)),I15="",J15="",NOT(ISNUMBER(K15)),K15&lt;=0),"",IFERROR(SUMIFS($K$5:$K$104,$J$5:$J$104,J15),0))</f>
        <v/>
      </c>
      <c r="O15" s="12">
        <f>IF(OR(OR(H15="",NOT(ISNUMBER(H15)),I15="",J15="",NOT(ISNUMBER(K15)),K15&lt;=0),NOT(ISNUMBER(M15))),"",IFERROR(M15-N15,""))</f>
        <v/>
      </c>
      <c r="P15" s="12">
        <f>IF(OR(H15="",NOT(ISNUMBER(H15)),I15="",J15="",NOT(ISNUMBER(K15)),K15&lt;=0),"",IFERROR(SUMIFS($C$5:$C$104,$A$5:$A$104,H15,$B$5:$B$104,I15),0))</f>
        <v/>
      </c>
      <c r="Q15" s="12">
        <f>IF(OR(H15="",NOT(ISNUMBER(H15)),I15="",J15="",NOT(ISNUMBER(K15)),K15&lt;=0),"",IFERROR(SUMIFS($K$5:$K$104,$H$5:$H$104,H15,$I$5:$I$104,I15),0))</f>
        <v/>
      </c>
      <c r="R15" s="11">
        <f>IF(OR(H15="",NOT(ISNUMBER(H15)),I15="",J15="",NOT(ISNUMBER(K15)),K15&lt;=0),"",IF(COUNTIF('Work Orders'!$A$5:$A$104,J15)=0,"Work Order Missing",IF(COUNTIFS($A$5:$A$104,H15,$B$5:$B$104,I15)=0,"Calendar Missing",IF(COUNTIFS($A$5:$A$104,H15,$B$5:$B$104,I15)&gt;1,"Duplicate Calendar Entry",IF(N15&gt;M15,"Work Order Overallocated",IF(Q15&gt;P15,"Resource Overloaded","Ready"))))))</f>
        <v/>
      </c>
      <c r="S15" s="11">
        <f>IF(OR(R15="",R15="Ready"),"",COUNTIF($R$5:R15,"Planned Hours Needed")+COUNTIF($R$5:R15,"Work Order Missing")+COUNTIF($R$5:R15,"Calendar Missing")+COUNTIF($R$5:R15,"Duplicate Calendar Entry")+COUNTIF($R$5:R15,"Work Order Overallocated")+COUNTIF($R$5:R15,"Resource Overloaded"))</f>
        <v/>
      </c>
      <c r="T15" s="11">
        <f>IF(R15&lt;&gt;"Ready","",COUNTIF($R$5:R15,"Ready"))</f>
        <v/>
      </c>
    </row>
    <row r="16">
      <c r="A16" s="14" t="n"/>
      <c r="B16" s="13" t="n"/>
      <c r="C16" s="15" t="n"/>
      <c r="D16" s="12">
        <f>IF(OR(A16="",NOT(ISNUMBER(A16)),B16="",NOT(ISNUMBER(C16)),C16&lt;0),"",IFERROR(SUMIFS($K$5:$K$104,$H$5:$H$104,A16,$I$5:$I$104,B16),0))</f>
        <v/>
      </c>
      <c r="E16" s="12">
        <f>IF(OR(A16="",NOT(ISNUMBER(A16)),B16="",NOT(ISNUMBER(C16)),C16&lt;0),"",IFERROR(C16-D16,""))</f>
        <v/>
      </c>
      <c r="F16" s="11">
        <f>IF(OR(A16="",NOT(ISNUMBER(A16)),B16="",NOT(ISNUMBER(C16)),C16&lt;0),"",IF(COUNTIFS($A$5:$A$104,A16,$B$5:$B$104,B16)&gt;1,"Duplicate Calendar Entry",IF(D16&gt;C16,"Overloaded","Within Available Hours")))</f>
        <v/>
      </c>
      <c r="H16" s="14" t="n"/>
      <c r="I16" s="13" t="n"/>
      <c r="J16" s="13" t="n"/>
      <c r="K16" s="15" t="n"/>
      <c r="L16" s="10">
        <f>IF(OR(H16="",NOT(ISNUMBER(H16)),I16="",J16="",NOT(ISNUMBER(K16)),K16&lt;=0),"",IFERROR(INDEX('Work Orders'!$B$5:$B$104,MATCH(J16,'Work Orders'!$A$5:$A$104,0)),""))</f>
        <v/>
      </c>
      <c r="M16" s="12">
        <f>IF(OR(H16="",NOT(ISNUMBER(H16)),I16="",J16="",NOT(ISNUMBER(K16)),K16&lt;=0),"",IFERROR(INDEX('Work Orders'!$C$5:$C$104,MATCH(J16,'Work Orders'!$A$5:$A$104,0)),""))</f>
        <v/>
      </c>
      <c r="N16" s="12">
        <f>IF(OR(H16="",NOT(ISNUMBER(H16)),I16="",J16="",NOT(ISNUMBER(K16)),K16&lt;=0),"",IFERROR(SUMIFS($K$5:$K$104,$J$5:$J$104,J16),0))</f>
        <v/>
      </c>
      <c r="O16" s="12">
        <f>IF(OR(OR(H16="",NOT(ISNUMBER(H16)),I16="",J16="",NOT(ISNUMBER(K16)),K16&lt;=0),NOT(ISNUMBER(M16))),"",IFERROR(M16-N16,""))</f>
        <v/>
      </c>
      <c r="P16" s="12">
        <f>IF(OR(H16="",NOT(ISNUMBER(H16)),I16="",J16="",NOT(ISNUMBER(K16)),K16&lt;=0),"",IFERROR(SUMIFS($C$5:$C$104,$A$5:$A$104,H16,$B$5:$B$104,I16),0))</f>
        <v/>
      </c>
      <c r="Q16" s="12">
        <f>IF(OR(H16="",NOT(ISNUMBER(H16)),I16="",J16="",NOT(ISNUMBER(K16)),K16&lt;=0),"",IFERROR(SUMIFS($K$5:$K$104,$H$5:$H$104,H16,$I$5:$I$104,I16),0))</f>
        <v/>
      </c>
      <c r="R16" s="11">
        <f>IF(OR(H16="",NOT(ISNUMBER(H16)),I16="",J16="",NOT(ISNUMBER(K16)),K16&lt;=0),"",IF(COUNTIF('Work Orders'!$A$5:$A$104,J16)=0,"Work Order Missing",IF(COUNTIFS($A$5:$A$104,H16,$B$5:$B$104,I16)=0,"Calendar Missing",IF(COUNTIFS($A$5:$A$104,H16,$B$5:$B$104,I16)&gt;1,"Duplicate Calendar Entry",IF(N16&gt;M16,"Work Order Overallocated",IF(Q16&gt;P16,"Resource Overloaded","Ready"))))))</f>
        <v/>
      </c>
      <c r="S16" s="11">
        <f>IF(OR(R16="",R16="Ready"),"",COUNTIF($R$5:R16,"Planned Hours Needed")+COUNTIF($R$5:R16,"Work Order Missing")+COUNTIF($R$5:R16,"Calendar Missing")+COUNTIF($R$5:R16,"Duplicate Calendar Entry")+COUNTIF($R$5:R16,"Work Order Overallocated")+COUNTIF($R$5:R16,"Resource Overloaded"))</f>
        <v/>
      </c>
      <c r="T16" s="11">
        <f>IF(R16&lt;&gt;"Ready","",COUNTIF($R$5:R16,"Ready"))</f>
        <v/>
      </c>
    </row>
    <row r="17">
      <c r="A17" s="14" t="n"/>
      <c r="B17" s="13" t="n"/>
      <c r="C17" s="15" t="n"/>
      <c r="D17" s="12">
        <f>IF(OR(A17="",NOT(ISNUMBER(A17)),B17="",NOT(ISNUMBER(C17)),C17&lt;0),"",IFERROR(SUMIFS($K$5:$K$104,$H$5:$H$104,A17,$I$5:$I$104,B17),0))</f>
        <v/>
      </c>
      <c r="E17" s="12">
        <f>IF(OR(A17="",NOT(ISNUMBER(A17)),B17="",NOT(ISNUMBER(C17)),C17&lt;0),"",IFERROR(C17-D17,""))</f>
        <v/>
      </c>
      <c r="F17" s="11">
        <f>IF(OR(A17="",NOT(ISNUMBER(A17)),B17="",NOT(ISNUMBER(C17)),C17&lt;0),"",IF(COUNTIFS($A$5:$A$104,A17,$B$5:$B$104,B17)&gt;1,"Duplicate Calendar Entry",IF(D17&gt;C17,"Overloaded","Within Available Hours")))</f>
        <v/>
      </c>
      <c r="H17" s="14" t="n"/>
      <c r="I17" s="13" t="n"/>
      <c r="J17" s="13" t="n"/>
      <c r="K17" s="15" t="n"/>
      <c r="L17" s="10">
        <f>IF(OR(H17="",NOT(ISNUMBER(H17)),I17="",J17="",NOT(ISNUMBER(K17)),K17&lt;=0),"",IFERROR(INDEX('Work Orders'!$B$5:$B$104,MATCH(J17,'Work Orders'!$A$5:$A$104,0)),""))</f>
        <v/>
      </c>
      <c r="M17" s="12">
        <f>IF(OR(H17="",NOT(ISNUMBER(H17)),I17="",J17="",NOT(ISNUMBER(K17)),K17&lt;=0),"",IFERROR(INDEX('Work Orders'!$C$5:$C$104,MATCH(J17,'Work Orders'!$A$5:$A$104,0)),""))</f>
        <v/>
      </c>
      <c r="N17" s="12">
        <f>IF(OR(H17="",NOT(ISNUMBER(H17)),I17="",J17="",NOT(ISNUMBER(K17)),K17&lt;=0),"",IFERROR(SUMIFS($K$5:$K$104,$J$5:$J$104,J17),0))</f>
        <v/>
      </c>
      <c r="O17" s="12">
        <f>IF(OR(OR(H17="",NOT(ISNUMBER(H17)),I17="",J17="",NOT(ISNUMBER(K17)),K17&lt;=0),NOT(ISNUMBER(M17))),"",IFERROR(M17-N17,""))</f>
        <v/>
      </c>
      <c r="P17" s="12">
        <f>IF(OR(H17="",NOT(ISNUMBER(H17)),I17="",J17="",NOT(ISNUMBER(K17)),K17&lt;=0),"",IFERROR(SUMIFS($C$5:$C$104,$A$5:$A$104,H17,$B$5:$B$104,I17),0))</f>
        <v/>
      </c>
      <c r="Q17" s="12">
        <f>IF(OR(H17="",NOT(ISNUMBER(H17)),I17="",J17="",NOT(ISNUMBER(K17)),K17&lt;=0),"",IFERROR(SUMIFS($K$5:$K$104,$H$5:$H$104,H17,$I$5:$I$104,I17),0))</f>
        <v/>
      </c>
      <c r="R17" s="11">
        <f>IF(OR(H17="",NOT(ISNUMBER(H17)),I17="",J17="",NOT(ISNUMBER(K17)),K17&lt;=0),"",IF(COUNTIF('Work Orders'!$A$5:$A$104,J17)=0,"Work Order Missing",IF(COUNTIFS($A$5:$A$104,H17,$B$5:$B$104,I17)=0,"Calendar Missing",IF(COUNTIFS($A$5:$A$104,H17,$B$5:$B$104,I17)&gt;1,"Duplicate Calendar Entry",IF(N17&gt;M17,"Work Order Overallocated",IF(Q17&gt;P17,"Resource Overloaded","Ready"))))))</f>
        <v/>
      </c>
      <c r="S17" s="11">
        <f>IF(OR(R17="",R17="Ready"),"",COUNTIF($R$5:R17,"Planned Hours Needed")+COUNTIF($R$5:R17,"Work Order Missing")+COUNTIF($R$5:R17,"Calendar Missing")+COUNTIF($R$5:R17,"Duplicate Calendar Entry")+COUNTIF($R$5:R17,"Work Order Overallocated")+COUNTIF($R$5:R17,"Resource Overloaded"))</f>
        <v/>
      </c>
      <c r="T17" s="11">
        <f>IF(R17&lt;&gt;"Ready","",COUNTIF($R$5:R17,"Ready"))</f>
        <v/>
      </c>
    </row>
    <row r="18">
      <c r="A18" s="14" t="n"/>
      <c r="B18" s="13" t="n"/>
      <c r="C18" s="15" t="n"/>
      <c r="D18" s="12">
        <f>IF(OR(A18="",NOT(ISNUMBER(A18)),B18="",NOT(ISNUMBER(C18)),C18&lt;0),"",IFERROR(SUMIFS($K$5:$K$104,$H$5:$H$104,A18,$I$5:$I$104,B18),0))</f>
        <v/>
      </c>
      <c r="E18" s="12">
        <f>IF(OR(A18="",NOT(ISNUMBER(A18)),B18="",NOT(ISNUMBER(C18)),C18&lt;0),"",IFERROR(C18-D18,""))</f>
        <v/>
      </c>
      <c r="F18" s="11">
        <f>IF(OR(A18="",NOT(ISNUMBER(A18)),B18="",NOT(ISNUMBER(C18)),C18&lt;0),"",IF(COUNTIFS($A$5:$A$104,A18,$B$5:$B$104,B18)&gt;1,"Duplicate Calendar Entry",IF(D18&gt;C18,"Overloaded","Within Available Hours")))</f>
        <v/>
      </c>
      <c r="H18" s="14" t="n"/>
      <c r="I18" s="13" t="n"/>
      <c r="J18" s="13" t="n"/>
      <c r="K18" s="15" t="n"/>
      <c r="L18" s="10">
        <f>IF(OR(H18="",NOT(ISNUMBER(H18)),I18="",J18="",NOT(ISNUMBER(K18)),K18&lt;=0),"",IFERROR(INDEX('Work Orders'!$B$5:$B$104,MATCH(J18,'Work Orders'!$A$5:$A$104,0)),""))</f>
        <v/>
      </c>
      <c r="M18" s="12">
        <f>IF(OR(H18="",NOT(ISNUMBER(H18)),I18="",J18="",NOT(ISNUMBER(K18)),K18&lt;=0),"",IFERROR(INDEX('Work Orders'!$C$5:$C$104,MATCH(J18,'Work Orders'!$A$5:$A$104,0)),""))</f>
        <v/>
      </c>
      <c r="N18" s="12">
        <f>IF(OR(H18="",NOT(ISNUMBER(H18)),I18="",J18="",NOT(ISNUMBER(K18)),K18&lt;=0),"",IFERROR(SUMIFS($K$5:$K$104,$J$5:$J$104,J18),0))</f>
        <v/>
      </c>
      <c r="O18" s="12">
        <f>IF(OR(OR(H18="",NOT(ISNUMBER(H18)),I18="",J18="",NOT(ISNUMBER(K18)),K18&lt;=0),NOT(ISNUMBER(M18))),"",IFERROR(M18-N18,""))</f>
        <v/>
      </c>
      <c r="P18" s="12">
        <f>IF(OR(H18="",NOT(ISNUMBER(H18)),I18="",J18="",NOT(ISNUMBER(K18)),K18&lt;=0),"",IFERROR(SUMIFS($C$5:$C$104,$A$5:$A$104,H18,$B$5:$B$104,I18),0))</f>
        <v/>
      </c>
      <c r="Q18" s="12">
        <f>IF(OR(H18="",NOT(ISNUMBER(H18)),I18="",J18="",NOT(ISNUMBER(K18)),K18&lt;=0),"",IFERROR(SUMIFS($K$5:$K$104,$H$5:$H$104,H18,$I$5:$I$104,I18),0))</f>
        <v/>
      </c>
      <c r="R18" s="11">
        <f>IF(OR(H18="",NOT(ISNUMBER(H18)),I18="",J18="",NOT(ISNUMBER(K18)),K18&lt;=0),"",IF(COUNTIF('Work Orders'!$A$5:$A$104,J18)=0,"Work Order Missing",IF(COUNTIFS($A$5:$A$104,H18,$B$5:$B$104,I18)=0,"Calendar Missing",IF(COUNTIFS($A$5:$A$104,H18,$B$5:$B$104,I18)&gt;1,"Duplicate Calendar Entry",IF(N18&gt;M18,"Work Order Overallocated",IF(Q18&gt;P18,"Resource Overloaded","Ready"))))))</f>
        <v/>
      </c>
      <c r="S18" s="11">
        <f>IF(OR(R18="",R18="Ready"),"",COUNTIF($R$5:R18,"Planned Hours Needed")+COUNTIF($R$5:R18,"Work Order Missing")+COUNTIF($R$5:R18,"Calendar Missing")+COUNTIF($R$5:R18,"Duplicate Calendar Entry")+COUNTIF($R$5:R18,"Work Order Overallocated")+COUNTIF($R$5:R18,"Resource Overloaded"))</f>
        <v/>
      </c>
      <c r="T18" s="11">
        <f>IF(R18&lt;&gt;"Ready","",COUNTIF($R$5:R18,"Ready"))</f>
        <v/>
      </c>
    </row>
    <row r="19">
      <c r="A19" s="14" t="n"/>
      <c r="B19" s="13" t="n"/>
      <c r="C19" s="15" t="n"/>
      <c r="D19" s="12">
        <f>IF(OR(A19="",NOT(ISNUMBER(A19)),B19="",NOT(ISNUMBER(C19)),C19&lt;0),"",IFERROR(SUMIFS($K$5:$K$104,$H$5:$H$104,A19,$I$5:$I$104,B19),0))</f>
        <v/>
      </c>
      <c r="E19" s="12">
        <f>IF(OR(A19="",NOT(ISNUMBER(A19)),B19="",NOT(ISNUMBER(C19)),C19&lt;0),"",IFERROR(C19-D19,""))</f>
        <v/>
      </c>
      <c r="F19" s="11">
        <f>IF(OR(A19="",NOT(ISNUMBER(A19)),B19="",NOT(ISNUMBER(C19)),C19&lt;0),"",IF(COUNTIFS($A$5:$A$104,A19,$B$5:$B$104,B19)&gt;1,"Duplicate Calendar Entry",IF(D19&gt;C19,"Overloaded","Within Available Hours")))</f>
        <v/>
      </c>
      <c r="H19" s="14" t="n"/>
      <c r="I19" s="13" t="n"/>
      <c r="J19" s="13" t="n"/>
      <c r="K19" s="15" t="n"/>
      <c r="L19" s="10">
        <f>IF(OR(H19="",NOT(ISNUMBER(H19)),I19="",J19="",NOT(ISNUMBER(K19)),K19&lt;=0),"",IFERROR(INDEX('Work Orders'!$B$5:$B$104,MATCH(J19,'Work Orders'!$A$5:$A$104,0)),""))</f>
        <v/>
      </c>
      <c r="M19" s="12">
        <f>IF(OR(H19="",NOT(ISNUMBER(H19)),I19="",J19="",NOT(ISNUMBER(K19)),K19&lt;=0),"",IFERROR(INDEX('Work Orders'!$C$5:$C$104,MATCH(J19,'Work Orders'!$A$5:$A$104,0)),""))</f>
        <v/>
      </c>
      <c r="N19" s="12">
        <f>IF(OR(H19="",NOT(ISNUMBER(H19)),I19="",J19="",NOT(ISNUMBER(K19)),K19&lt;=0),"",IFERROR(SUMIFS($K$5:$K$104,$J$5:$J$104,J19),0))</f>
        <v/>
      </c>
      <c r="O19" s="12">
        <f>IF(OR(OR(H19="",NOT(ISNUMBER(H19)),I19="",J19="",NOT(ISNUMBER(K19)),K19&lt;=0),NOT(ISNUMBER(M19))),"",IFERROR(M19-N19,""))</f>
        <v/>
      </c>
      <c r="P19" s="12">
        <f>IF(OR(H19="",NOT(ISNUMBER(H19)),I19="",J19="",NOT(ISNUMBER(K19)),K19&lt;=0),"",IFERROR(SUMIFS($C$5:$C$104,$A$5:$A$104,H19,$B$5:$B$104,I19),0))</f>
        <v/>
      </c>
      <c r="Q19" s="12">
        <f>IF(OR(H19="",NOT(ISNUMBER(H19)),I19="",J19="",NOT(ISNUMBER(K19)),K19&lt;=0),"",IFERROR(SUMIFS($K$5:$K$104,$H$5:$H$104,H19,$I$5:$I$104,I19),0))</f>
        <v/>
      </c>
      <c r="R19" s="11">
        <f>IF(OR(H19="",NOT(ISNUMBER(H19)),I19="",J19="",NOT(ISNUMBER(K19)),K19&lt;=0),"",IF(COUNTIF('Work Orders'!$A$5:$A$104,J19)=0,"Work Order Missing",IF(COUNTIFS($A$5:$A$104,H19,$B$5:$B$104,I19)=0,"Calendar Missing",IF(COUNTIFS($A$5:$A$104,H19,$B$5:$B$104,I19)&gt;1,"Duplicate Calendar Entry",IF(N19&gt;M19,"Work Order Overallocated",IF(Q19&gt;P19,"Resource Overloaded","Ready"))))))</f>
        <v/>
      </c>
      <c r="S19" s="11">
        <f>IF(OR(R19="",R19="Ready"),"",COUNTIF($R$5:R19,"Planned Hours Needed")+COUNTIF($R$5:R19,"Work Order Missing")+COUNTIF($R$5:R19,"Calendar Missing")+COUNTIF($R$5:R19,"Duplicate Calendar Entry")+COUNTIF($R$5:R19,"Work Order Overallocated")+COUNTIF($R$5:R19,"Resource Overloaded"))</f>
        <v/>
      </c>
      <c r="T19" s="11">
        <f>IF(R19&lt;&gt;"Ready","",COUNTIF($R$5:R19,"Ready"))</f>
        <v/>
      </c>
    </row>
    <row r="20">
      <c r="A20" s="14" t="n"/>
      <c r="B20" s="13" t="n"/>
      <c r="C20" s="15" t="n"/>
      <c r="D20" s="12">
        <f>IF(OR(A20="",NOT(ISNUMBER(A20)),B20="",NOT(ISNUMBER(C20)),C20&lt;0),"",IFERROR(SUMIFS($K$5:$K$104,$H$5:$H$104,A20,$I$5:$I$104,B20),0))</f>
        <v/>
      </c>
      <c r="E20" s="12">
        <f>IF(OR(A20="",NOT(ISNUMBER(A20)),B20="",NOT(ISNUMBER(C20)),C20&lt;0),"",IFERROR(C20-D20,""))</f>
        <v/>
      </c>
      <c r="F20" s="11">
        <f>IF(OR(A20="",NOT(ISNUMBER(A20)),B20="",NOT(ISNUMBER(C20)),C20&lt;0),"",IF(COUNTIFS($A$5:$A$104,A20,$B$5:$B$104,B20)&gt;1,"Duplicate Calendar Entry",IF(D20&gt;C20,"Overloaded","Within Available Hours")))</f>
        <v/>
      </c>
      <c r="H20" s="14" t="n"/>
      <c r="I20" s="13" t="n"/>
      <c r="J20" s="13" t="n"/>
      <c r="K20" s="15" t="n"/>
      <c r="L20" s="10">
        <f>IF(OR(H20="",NOT(ISNUMBER(H20)),I20="",J20="",NOT(ISNUMBER(K20)),K20&lt;=0),"",IFERROR(INDEX('Work Orders'!$B$5:$B$104,MATCH(J20,'Work Orders'!$A$5:$A$104,0)),""))</f>
        <v/>
      </c>
      <c r="M20" s="12">
        <f>IF(OR(H20="",NOT(ISNUMBER(H20)),I20="",J20="",NOT(ISNUMBER(K20)),K20&lt;=0),"",IFERROR(INDEX('Work Orders'!$C$5:$C$104,MATCH(J20,'Work Orders'!$A$5:$A$104,0)),""))</f>
        <v/>
      </c>
      <c r="N20" s="12">
        <f>IF(OR(H20="",NOT(ISNUMBER(H20)),I20="",J20="",NOT(ISNUMBER(K20)),K20&lt;=0),"",IFERROR(SUMIFS($K$5:$K$104,$J$5:$J$104,J20),0))</f>
        <v/>
      </c>
      <c r="O20" s="12">
        <f>IF(OR(OR(H20="",NOT(ISNUMBER(H20)),I20="",J20="",NOT(ISNUMBER(K20)),K20&lt;=0),NOT(ISNUMBER(M20))),"",IFERROR(M20-N20,""))</f>
        <v/>
      </c>
      <c r="P20" s="12">
        <f>IF(OR(H20="",NOT(ISNUMBER(H20)),I20="",J20="",NOT(ISNUMBER(K20)),K20&lt;=0),"",IFERROR(SUMIFS($C$5:$C$104,$A$5:$A$104,H20,$B$5:$B$104,I20),0))</f>
        <v/>
      </c>
      <c r="Q20" s="12">
        <f>IF(OR(H20="",NOT(ISNUMBER(H20)),I20="",J20="",NOT(ISNUMBER(K20)),K20&lt;=0),"",IFERROR(SUMIFS($K$5:$K$104,$H$5:$H$104,H20,$I$5:$I$104,I20),0))</f>
        <v/>
      </c>
      <c r="R20" s="11">
        <f>IF(OR(H20="",NOT(ISNUMBER(H20)),I20="",J20="",NOT(ISNUMBER(K20)),K20&lt;=0),"",IF(COUNTIF('Work Orders'!$A$5:$A$104,J20)=0,"Work Order Missing",IF(COUNTIFS($A$5:$A$104,H20,$B$5:$B$104,I20)=0,"Calendar Missing",IF(COUNTIFS($A$5:$A$104,H20,$B$5:$B$104,I20)&gt;1,"Duplicate Calendar Entry",IF(N20&gt;M20,"Work Order Overallocated",IF(Q20&gt;P20,"Resource Overloaded","Ready"))))))</f>
        <v/>
      </c>
      <c r="S20" s="11">
        <f>IF(OR(R20="",R20="Ready"),"",COUNTIF($R$5:R20,"Planned Hours Needed")+COUNTIF($R$5:R20,"Work Order Missing")+COUNTIF($R$5:R20,"Calendar Missing")+COUNTIF($R$5:R20,"Duplicate Calendar Entry")+COUNTIF($R$5:R20,"Work Order Overallocated")+COUNTIF($R$5:R20,"Resource Overloaded"))</f>
        <v/>
      </c>
      <c r="T20" s="11">
        <f>IF(R20&lt;&gt;"Ready","",COUNTIF($R$5:R20,"Ready"))</f>
        <v/>
      </c>
    </row>
    <row r="21">
      <c r="A21" s="14" t="n"/>
      <c r="B21" s="13" t="n"/>
      <c r="C21" s="15" t="n"/>
      <c r="D21" s="12">
        <f>IF(OR(A21="",NOT(ISNUMBER(A21)),B21="",NOT(ISNUMBER(C21)),C21&lt;0),"",IFERROR(SUMIFS($K$5:$K$104,$H$5:$H$104,A21,$I$5:$I$104,B21),0))</f>
        <v/>
      </c>
      <c r="E21" s="12">
        <f>IF(OR(A21="",NOT(ISNUMBER(A21)),B21="",NOT(ISNUMBER(C21)),C21&lt;0),"",IFERROR(C21-D21,""))</f>
        <v/>
      </c>
      <c r="F21" s="11">
        <f>IF(OR(A21="",NOT(ISNUMBER(A21)),B21="",NOT(ISNUMBER(C21)),C21&lt;0),"",IF(COUNTIFS($A$5:$A$104,A21,$B$5:$B$104,B21)&gt;1,"Duplicate Calendar Entry",IF(D21&gt;C21,"Overloaded","Within Available Hours")))</f>
        <v/>
      </c>
      <c r="H21" s="14" t="n"/>
      <c r="I21" s="13" t="n"/>
      <c r="J21" s="13" t="n"/>
      <c r="K21" s="15" t="n"/>
      <c r="L21" s="10">
        <f>IF(OR(H21="",NOT(ISNUMBER(H21)),I21="",J21="",NOT(ISNUMBER(K21)),K21&lt;=0),"",IFERROR(INDEX('Work Orders'!$B$5:$B$104,MATCH(J21,'Work Orders'!$A$5:$A$104,0)),""))</f>
        <v/>
      </c>
      <c r="M21" s="12">
        <f>IF(OR(H21="",NOT(ISNUMBER(H21)),I21="",J21="",NOT(ISNUMBER(K21)),K21&lt;=0),"",IFERROR(INDEX('Work Orders'!$C$5:$C$104,MATCH(J21,'Work Orders'!$A$5:$A$104,0)),""))</f>
        <v/>
      </c>
      <c r="N21" s="12">
        <f>IF(OR(H21="",NOT(ISNUMBER(H21)),I21="",J21="",NOT(ISNUMBER(K21)),K21&lt;=0),"",IFERROR(SUMIFS($K$5:$K$104,$J$5:$J$104,J21),0))</f>
        <v/>
      </c>
      <c r="O21" s="12">
        <f>IF(OR(OR(H21="",NOT(ISNUMBER(H21)),I21="",J21="",NOT(ISNUMBER(K21)),K21&lt;=0),NOT(ISNUMBER(M21))),"",IFERROR(M21-N21,""))</f>
        <v/>
      </c>
      <c r="P21" s="12">
        <f>IF(OR(H21="",NOT(ISNUMBER(H21)),I21="",J21="",NOT(ISNUMBER(K21)),K21&lt;=0),"",IFERROR(SUMIFS($C$5:$C$104,$A$5:$A$104,H21,$B$5:$B$104,I21),0))</f>
        <v/>
      </c>
      <c r="Q21" s="12">
        <f>IF(OR(H21="",NOT(ISNUMBER(H21)),I21="",J21="",NOT(ISNUMBER(K21)),K21&lt;=0),"",IFERROR(SUMIFS($K$5:$K$104,$H$5:$H$104,H21,$I$5:$I$104,I21),0))</f>
        <v/>
      </c>
      <c r="R21" s="11">
        <f>IF(OR(H21="",NOT(ISNUMBER(H21)),I21="",J21="",NOT(ISNUMBER(K21)),K21&lt;=0),"",IF(COUNTIF('Work Orders'!$A$5:$A$104,J21)=0,"Work Order Missing",IF(COUNTIFS($A$5:$A$104,H21,$B$5:$B$104,I21)=0,"Calendar Missing",IF(COUNTIFS($A$5:$A$104,H21,$B$5:$B$104,I21)&gt;1,"Duplicate Calendar Entry",IF(N21&gt;M21,"Work Order Overallocated",IF(Q21&gt;P21,"Resource Overloaded","Ready"))))))</f>
        <v/>
      </c>
      <c r="S21" s="11">
        <f>IF(OR(R21="",R21="Ready"),"",COUNTIF($R$5:R21,"Planned Hours Needed")+COUNTIF($R$5:R21,"Work Order Missing")+COUNTIF($R$5:R21,"Calendar Missing")+COUNTIF($R$5:R21,"Duplicate Calendar Entry")+COUNTIF($R$5:R21,"Work Order Overallocated")+COUNTIF($R$5:R21,"Resource Overloaded"))</f>
        <v/>
      </c>
      <c r="T21" s="11">
        <f>IF(R21&lt;&gt;"Ready","",COUNTIF($R$5:R21,"Ready"))</f>
        <v/>
      </c>
    </row>
    <row r="22">
      <c r="A22" s="14" t="n"/>
      <c r="B22" s="13" t="n"/>
      <c r="C22" s="15" t="n"/>
      <c r="D22" s="12">
        <f>IF(OR(A22="",NOT(ISNUMBER(A22)),B22="",NOT(ISNUMBER(C22)),C22&lt;0),"",IFERROR(SUMIFS($K$5:$K$104,$H$5:$H$104,A22,$I$5:$I$104,B22),0))</f>
        <v/>
      </c>
      <c r="E22" s="12">
        <f>IF(OR(A22="",NOT(ISNUMBER(A22)),B22="",NOT(ISNUMBER(C22)),C22&lt;0),"",IFERROR(C22-D22,""))</f>
        <v/>
      </c>
      <c r="F22" s="11">
        <f>IF(OR(A22="",NOT(ISNUMBER(A22)),B22="",NOT(ISNUMBER(C22)),C22&lt;0),"",IF(COUNTIFS($A$5:$A$104,A22,$B$5:$B$104,B22)&gt;1,"Duplicate Calendar Entry",IF(D22&gt;C22,"Overloaded","Within Available Hours")))</f>
        <v/>
      </c>
      <c r="H22" s="14" t="n"/>
      <c r="I22" s="13" t="n"/>
      <c r="J22" s="13" t="n"/>
      <c r="K22" s="15" t="n"/>
      <c r="L22" s="10">
        <f>IF(OR(H22="",NOT(ISNUMBER(H22)),I22="",J22="",NOT(ISNUMBER(K22)),K22&lt;=0),"",IFERROR(INDEX('Work Orders'!$B$5:$B$104,MATCH(J22,'Work Orders'!$A$5:$A$104,0)),""))</f>
        <v/>
      </c>
      <c r="M22" s="12">
        <f>IF(OR(H22="",NOT(ISNUMBER(H22)),I22="",J22="",NOT(ISNUMBER(K22)),K22&lt;=0),"",IFERROR(INDEX('Work Orders'!$C$5:$C$104,MATCH(J22,'Work Orders'!$A$5:$A$104,0)),""))</f>
        <v/>
      </c>
      <c r="N22" s="12">
        <f>IF(OR(H22="",NOT(ISNUMBER(H22)),I22="",J22="",NOT(ISNUMBER(K22)),K22&lt;=0),"",IFERROR(SUMIFS($K$5:$K$104,$J$5:$J$104,J22),0))</f>
        <v/>
      </c>
      <c r="O22" s="12">
        <f>IF(OR(OR(H22="",NOT(ISNUMBER(H22)),I22="",J22="",NOT(ISNUMBER(K22)),K22&lt;=0),NOT(ISNUMBER(M22))),"",IFERROR(M22-N22,""))</f>
        <v/>
      </c>
      <c r="P22" s="12">
        <f>IF(OR(H22="",NOT(ISNUMBER(H22)),I22="",J22="",NOT(ISNUMBER(K22)),K22&lt;=0),"",IFERROR(SUMIFS($C$5:$C$104,$A$5:$A$104,H22,$B$5:$B$104,I22),0))</f>
        <v/>
      </c>
      <c r="Q22" s="12">
        <f>IF(OR(H22="",NOT(ISNUMBER(H22)),I22="",J22="",NOT(ISNUMBER(K22)),K22&lt;=0),"",IFERROR(SUMIFS($K$5:$K$104,$H$5:$H$104,H22,$I$5:$I$104,I22),0))</f>
        <v/>
      </c>
      <c r="R22" s="11">
        <f>IF(OR(H22="",NOT(ISNUMBER(H22)),I22="",J22="",NOT(ISNUMBER(K22)),K22&lt;=0),"",IF(COUNTIF('Work Orders'!$A$5:$A$104,J22)=0,"Work Order Missing",IF(COUNTIFS($A$5:$A$104,H22,$B$5:$B$104,I22)=0,"Calendar Missing",IF(COUNTIFS($A$5:$A$104,H22,$B$5:$B$104,I22)&gt;1,"Duplicate Calendar Entry",IF(N22&gt;M22,"Work Order Overallocated",IF(Q22&gt;P22,"Resource Overloaded","Ready"))))))</f>
        <v/>
      </c>
      <c r="S22" s="11">
        <f>IF(OR(R22="",R22="Ready"),"",COUNTIF($R$5:R22,"Planned Hours Needed")+COUNTIF($R$5:R22,"Work Order Missing")+COUNTIF($R$5:R22,"Calendar Missing")+COUNTIF($R$5:R22,"Duplicate Calendar Entry")+COUNTIF($R$5:R22,"Work Order Overallocated")+COUNTIF($R$5:R22,"Resource Overloaded"))</f>
        <v/>
      </c>
      <c r="T22" s="11">
        <f>IF(R22&lt;&gt;"Ready","",COUNTIF($R$5:R22,"Ready"))</f>
        <v/>
      </c>
    </row>
    <row r="23">
      <c r="A23" s="14" t="n"/>
      <c r="B23" s="13" t="n"/>
      <c r="C23" s="15" t="n"/>
      <c r="D23" s="12">
        <f>IF(OR(A23="",NOT(ISNUMBER(A23)),B23="",NOT(ISNUMBER(C23)),C23&lt;0),"",IFERROR(SUMIFS($K$5:$K$104,$H$5:$H$104,A23,$I$5:$I$104,B23),0))</f>
        <v/>
      </c>
      <c r="E23" s="12">
        <f>IF(OR(A23="",NOT(ISNUMBER(A23)),B23="",NOT(ISNUMBER(C23)),C23&lt;0),"",IFERROR(C23-D23,""))</f>
        <v/>
      </c>
      <c r="F23" s="11">
        <f>IF(OR(A23="",NOT(ISNUMBER(A23)),B23="",NOT(ISNUMBER(C23)),C23&lt;0),"",IF(COUNTIFS($A$5:$A$104,A23,$B$5:$B$104,B23)&gt;1,"Duplicate Calendar Entry",IF(D23&gt;C23,"Overloaded","Within Available Hours")))</f>
        <v/>
      </c>
      <c r="H23" s="14" t="n"/>
      <c r="I23" s="13" t="n"/>
      <c r="J23" s="13" t="n"/>
      <c r="K23" s="15" t="n"/>
      <c r="L23" s="10">
        <f>IF(OR(H23="",NOT(ISNUMBER(H23)),I23="",J23="",NOT(ISNUMBER(K23)),K23&lt;=0),"",IFERROR(INDEX('Work Orders'!$B$5:$B$104,MATCH(J23,'Work Orders'!$A$5:$A$104,0)),""))</f>
        <v/>
      </c>
      <c r="M23" s="12">
        <f>IF(OR(H23="",NOT(ISNUMBER(H23)),I23="",J23="",NOT(ISNUMBER(K23)),K23&lt;=0),"",IFERROR(INDEX('Work Orders'!$C$5:$C$104,MATCH(J23,'Work Orders'!$A$5:$A$104,0)),""))</f>
        <v/>
      </c>
      <c r="N23" s="12">
        <f>IF(OR(H23="",NOT(ISNUMBER(H23)),I23="",J23="",NOT(ISNUMBER(K23)),K23&lt;=0),"",IFERROR(SUMIFS($K$5:$K$104,$J$5:$J$104,J23),0))</f>
        <v/>
      </c>
      <c r="O23" s="12">
        <f>IF(OR(OR(H23="",NOT(ISNUMBER(H23)),I23="",J23="",NOT(ISNUMBER(K23)),K23&lt;=0),NOT(ISNUMBER(M23))),"",IFERROR(M23-N23,""))</f>
        <v/>
      </c>
      <c r="P23" s="12">
        <f>IF(OR(H23="",NOT(ISNUMBER(H23)),I23="",J23="",NOT(ISNUMBER(K23)),K23&lt;=0),"",IFERROR(SUMIFS($C$5:$C$104,$A$5:$A$104,H23,$B$5:$B$104,I23),0))</f>
        <v/>
      </c>
      <c r="Q23" s="12">
        <f>IF(OR(H23="",NOT(ISNUMBER(H23)),I23="",J23="",NOT(ISNUMBER(K23)),K23&lt;=0),"",IFERROR(SUMIFS($K$5:$K$104,$H$5:$H$104,H23,$I$5:$I$104,I23),0))</f>
        <v/>
      </c>
      <c r="R23" s="11">
        <f>IF(OR(H23="",NOT(ISNUMBER(H23)),I23="",J23="",NOT(ISNUMBER(K23)),K23&lt;=0),"",IF(COUNTIF('Work Orders'!$A$5:$A$104,J23)=0,"Work Order Missing",IF(COUNTIFS($A$5:$A$104,H23,$B$5:$B$104,I23)=0,"Calendar Missing",IF(COUNTIFS($A$5:$A$104,H23,$B$5:$B$104,I23)&gt;1,"Duplicate Calendar Entry",IF(N23&gt;M23,"Work Order Overallocated",IF(Q23&gt;P23,"Resource Overloaded","Ready"))))))</f>
        <v/>
      </c>
      <c r="S23" s="11">
        <f>IF(OR(R23="",R23="Ready"),"",COUNTIF($R$5:R23,"Planned Hours Needed")+COUNTIF($R$5:R23,"Work Order Missing")+COUNTIF($R$5:R23,"Calendar Missing")+COUNTIF($R$5:R23,"Duplicate Calendar Entry")+COUNTIF($R$5:R23,"Work Order Overallocated")+COUNTIF($R$5:R23,"Resource Overloaded"))</f>
        <v/>
      </c>
      <c r="T23" s="11">
        <f>IF(R23&lt;&gt;"Ready","",COUNTIF($R$5:R23,"Ready"))</f>
        <v/>
      </c>
    </row>
    <row r="24">
      <c r="A24" s="14" t="n"/>
      <c r="B24" s="13" t="n"/>
      <c r="C24" s="15" t="n"/>
      <c r="D24" s="12">
        <f>IF(OR(A24="",NOT(ISNUMBER(A24)),B24="",NOT(ISNUMBER(C24)),C24&lt;0),"",IFERROR(SUMIFS($K$5:$K$104,$H$5:$H$104,A24,$I$5:$I$104,B24),0))</f>
        <v/>
      </c>
      <c r="E24" s="12">
        <f>IF(OR(A24="",NOT(ISNUMBER(A24)),B24="",NOT(ISNUMBER(C24)),C24&lt;0),"",IFERROR(C24-D24,""))</f>
        <v/>
      </c>
      <c r="F24" s="11">
        <f>IF(OR(A24="",NOT(ISNUMBER(A24)),B24="",NOT(ISNUMBER(C24)),C24&lt;0),"",IF(COUNTIFS($A$5:$A$104,A24,$B$5:$B$104,B24)&gt;1,"Duplicate Calendar Entry",IF(D24&gt;C24,"Overloaded","Within Available Hours")))</f>
        <v/>
      </c>
      <c r="H24" s="14" t="n"/>
      <c r="I24" s="13" t="n"/>
      <c r="J24" s="13" t="n"/>
      <c r="K24" s="15" t="n"/>
      <c r="L24" s="10">
        <f>IF(OR(H24="",NOT(ISNUMBER(H24)),I24="",J24="",NOT(ISNUMBER(K24)),K24&lt;=0),"",IFERROR(INDEX('Work Orders'!$B$5:$B$104,MATCH(J24,'Work Orders'!$A$5:$A$104,0)),""))</f>
        <v/>
      </c>
      <c r="M24" s="12">
        <f>IF(OR(H24="",NOT(ISNUMBER(H24)),I24="",J24="",NOT(ISNUMBER(K24)),K24&lt;=0),"",IFERROR(INDEX('Work Orders'!$C$5:$C$104,MATCH(J24,'Work Orders'!$A$5:$A$104,0)),""))</f>
        <v/>
      </c>
      <c r="N24" s="12">
        <f>IF(OR(H24="",NOT(ISNUMBER(H24)),I24="",J24="",NOT(ISNUMBER(K24)),K24&lt;=0),"",IFERROR(SUMIFS($K$5:$K$104,$J$5:$J$104,J24),0))</f>
        <v/>
      </c>
      <c r="O24" s="12">
        <f>IF(OR(OR(H24="",NOT(ISNUMBER(H24)),I24="",J24="",NOT(ISNUMBER(K24)),K24&lt;=0),NOT(ISNUMBER(M24))),"",IFERROR(M24-N24,""))</f>
        <v/>
      </c>
      <c r="P24" s="12">
        <f>IF(OR(H24="",NOT(ISNUMBER(H24)),I24="",J24="",NOT(ISNUMBER(K24)),K24&lt;=0),"",IFERROR(SUMIFS($C$5:$C$104,$A$5:$A$104,H24,$B$5:$B$104,I24),0))</f>
        <v/>
      </c>
      <c r="Q24" s="12">
        <f>IF(OR(H24="",NOT(ISNUMBER(H24)),I24="",J24="",NOT(ISNUMBER(K24)),K24&lt;=0),"",IFERROR(SUMIFS($K$5:$K$104,$H$5:$H$104,H24,$I$5:$I$104,I24),0))</f>
        <v/>
      </c>
      <c r="R24" s="11">
        <f>IF(OR(H24="",NOT(ISNUMBER(H24)),I24="",J24="",NOT(ISNUMBER(K24)),K24&lt;=0),"",IF(COUNTIF('Work Orders'!$A$5:$A$104,J24)=0,"Work Order Missing",IF(COUNTIFS($A$5:$A$104,H24,$B$5:$B$104,I24)=0,"Calendar Missing",IF(COUNTIFS($A$5:$A$104,H24,$B$5:$B$104,I24)&gt;1,"Duplicate Calendar Entry",IF(N24&gt;M24,"Work Order Overallocated",IF(Q24&gt;P24,"Resource Overloaded","Ready"))))))</f>
        <v/>
      </c>
      <c r="S24" s="11">
        <f>IF(OR(R24="",R24="Ready"),"",COUNTIF($R$5:R24,"Planned Hours Needed")+COUNTIF($R$5:R24,"Work Order Missing")+COUNTIF($R$5:R24,"Calendar Missing")+COUNTIF($R$5:R24,"Duplicate Calendar Entry")+COUNTIF($R$5:R24,"Work Order Overallocated")+COUNTIF($R$5:R24,"Resource Overloaded"))</f>
        <v/>
      </c>
      <c r="T24" s="11">
        <f>IF(R24&lt;&gt;"Ready","",COUNTIF($R$5:R24,"Ready"))</f>
        <v/>
      </c>
    </row>
    <row r="25">
      <c r="A25" s="14" t="n"/>
      <c r="B25" s="13" t="n"/>
      <c r="C25" s="15" t="n"/>
      <c r="D25" s="12">
        <f>IF(OR(A25="",NOT(ISNUMBER(A25)),B25="",NOT(ISNUMBER(C25)),C25&lt;0),"",IFERROR(SUMIFS($K$5:$K$104,$H$5:$H$104,A25,$I$5:$I$104,B25),0))</f>
        <v/>
      </c>
      <c r="E25" s="12">
        <f>IF(OR(A25="",NOT(ISNUMBER(A25)),B25="",NOT(ISNUMBER(C25)),C25&lt;0),"",IFERROR(C25-D25,""))</f>
        <v/>
      </c>
      <c r="F25" s="11">
        <f>IF(OR(A25="",NOT(ISNUMBER(A25)),B25="",NOT(ISNUMBER(C25)),C25&lt;0),"",IF(COUNTIFS($A$5:$A$104,A25,$B$5:$B$104,B25)&gt;1,"Duplicate Calendar Entry",IF(D25&gt;C25,"Overloaded","Within Available Hours")))</f>
        <v/>
      </c>
      <c r="H25" s="14" t="n"/>
      <c r="I25" s="13" t="n"/>
      <c r="J25" s="13" t="n"/>
      <c r="K25" s="15" t="n"/>
      <c r="L25" s="10">
        <f>IF(OR(H25="",NOT(ISNUMBER(H25)),I25="",J25="",NOT(ISNUMBER(K25)),K25&lt;=0),"",IFERROR(INDEX('Work Orders'!$B$5:$B$104,MATCH(J25,'Work Orders'!$A$5:$A$104,0)),""))</f>
        <v/>
      </c>
      <c r="M25" s="12">
        <f>IF(OR(H25="",NOT(ISNUMBER(H25)),I25="",J25="",NOT(ISNUMBER(K25)),K25&lt;=0),"",IFERROR(INDEX('Work Orders'!$C$5:$C$104,MATCH(J25,'Work Orders'!$A$5:$A$104,0)),""))</f>
        <v/>
      </c>
      <c r="N25" s="12">
        <f>IF(OR(H25="",NOT(ISNUMBER(H25)),I25="",J25="",NOT(ISNUMBER(K25)),K25&lt;=0),"",IFERROR(SUMIFS($K$5:$K$104,$J$5:$J$104,J25),0))</f>
        <v/>
      </c>
      <c r="O25" s="12">
        <f>IF(OR(OR(H25="",NOT(ISNUMBER(H25)),I25="",J25="",NOT(ISNUMBER(K25)),K25&lt;=0),NOT(ISNUMBER(M25))),"",IFERROR(M25-N25,""))</f>
        <v/>
      </c>
      <c r="P25" s="12">
        <f>IF(OR(H25="",NOT(ISNUMBER(H25)),I25="",J25="",NOT(ISNUMBER(K25)),K25&lt;=0),"",IFERROR(SUMIFS($C$5:$C$104,$A$5:$A$104,H25,$B$5:$B$104,I25),0))</f>
        <v/>
      </c>
      <c r="Q25" s="12">
        <f>IF(OR(H25="",NOT(ISNUMBER(H25)),I25="",J25="",NOT(ISNUMBER(K25)),K25&lt;=0),"",IFERROR(SUMIFS($K$5:$K$104,$H$5:$H$104,H25,$I$5:$I$104,I25),0))</f>
        <v/>
      </c>
      <c r="R25" s="11">
        <f>IF(OR(H25="",NOT(ISNUMBER(H25)),I25="",J25="",NOT(ISNUMBER(K25)),K25&lt;=0),"",IF(COUNTIF('Work Orders'!$A$5:$A$104,J25)=0,"Work Order Missing",IF(COUNTIFS($A$5:$A$104,H25,$B$5:$B$104,I25)=0,"Calendar Missing",IF(COUNTIFS($A$5:$A$104,H25,$B$5:$B$104,I25)&gt;1,"Duplicate Calendar Entry",IF(N25&gt;M25,"Work Order Overallocated",IF(Q25&gt;P25,"Resource Overloaded","Ready"))))))</f>
        <v/>
      </c>
      <c r="S25" s="11">
        <f>IF(OR(R25="",R25="Ready"),"",COUNTIF($R$5:R25,"Planned Hours Needed")+COUNTIF($R$5:R25,"Work Order Missing")+COUNTIF($R$5:R25,"Calendar Missing")+COUNTIF($R$5:R25,"Duplicate Calendar Entry")+COUNTIF($R$5:R25,"Work Order Overallocated")+COUNTIF($R$5:R25,"Resource Overloaded"))</f>
        <v/>
      </c>
      <c r="T25" s="11">
        <f>IF(R25&lt;&gt;"Ready","",COUNTIF($R$5:R25,"Ready"))</f>
        <v/>
      </c>
    </row>
    <row r="26">
      <c r="A26" s="14" t="n"/>
      <c r="B26" s="13" t="n"/>
      <c r="C26" s="15" t="n"/>
      <c r="D26" s="12">
        <f>IF(OR(A26="",NOT(ISNUMBER(A26)),B26="",NOT(ISNUMBER(C26)),C26&lt;0),"",IFERROR(SUMIFS($K$5:$K$104,$H$5:$H$104,A26,$I$5:$I$104,B26),0))</f>
        <v/>
      </c>
      <c r="E26" s="12">
        <f>IF(OR(A26="",NOT(ISNUMBER(A26)),B26="",NOT(ISNUMBER(C26)),C26&lt;0),"",IFERROR(C26-D26,""))</f>
        <v/>
      </c>
      <c r="F26" s="11">
        <f>IF(OR(A26="",NOT(ISNUMBER(A26)),B26="",NOT(ISNUMBER(C26)),C26&lt;0),"",IF(COUNTIFS($A$5:$A$104,A26,$B$5:$B$104,B26)&gt;1,"Duplicate Calendar Entry",IF(D26&gt;C26,"Overloaded","Within Available Hours")))</f>
        <v/>
      </c>
      <c r="H26" s="14" t="n"/>
      <c r="I26" s="13" t="n"/>
      <c r="J26" s="13" t="n"/>
      <c r="K26" s="15" t="n"/>
      <c r="L26" s="10">
        <f>IF(OR(H26="",NOT(ISNUMBER(H26)),I26="",J26="",NOT(ISNUMBER(K26)),K26&lt;=0),"",IFERROR(INDEX('Work Orders'!$B$5:$B$104,MATCH(J26,'Work Orders'!$A$5:$A$104,0)),""))</f>
        <v/>
      </c>
      <c r="M26" s="12">
        <f>IF(OR(H26="",NOT(ISNUMBER(H26)),I26="",J26="",NOT(ISNUMBER(K26)),K26&lt;=0),"",IFERROR(INDEX('Work Orders'!$C$5:$C$104,MATCH(J26,'Work Orders'!$A$5:$A$104,0)),""))</f>
        <v/>
      </c>
      <c r="N26" s="12">
        <f>IF(OR(H26="",NOT(ISNUMBER(H26)),I26="",J26="",NOT(ISNUMBER(K26)),K26&lt;=0),"",IFERROR(SUMIFS($K$5:$K$104,$J$5:$J$104,J26),0))</f>
        <v/>
      </c>
      <c r="O26" s="12">
        <f>IF(OR(OR(H26="",NOT(ISNUMBER(H26)),I26="",J26="",NOT(ISNUMBER(K26)),K26&lt;=0),NOT(ISNUMBER(M26))),"",IFERROR(M26-N26,""))</f>
        <v/>
      </c>
      <c r="P26" s="12">
        <f>IF(OR(H26="",NOT(ISNUMBER(H26)),I26="",J26="",NOT(ISNUMBER(K26)),K26&lt;=0),"",IFERROR(SUMIFS($C$5:$C$104,$A$5:$A$104,H26,$B$5:$B$104,I26),0))</f>
        <v/>
      </c>
      <c r="Q26" s="12">
        <f>IF(OR(H26="",NOT(ISNUMBER(H26)),I26="",J26="",NOT(ISNUMBER(K26)),K26&lt;=0),"",IFERROR(SUMIFS($K$5:$K$104,$H$5:$H$104,H26,$I$5:$I$104,I26),0))</f>
        <v/>
      </c>
      <c r="R26" s="11">
        <f>IF(OR(H26="",NOT(ISNUMBER(H26)),I26="",J26="",NOT(ISNUMBER(K26)),K26&lt;=0),"",IF(COUNTIF('Work Orders'!$A$5:$A$104,J26)=0,"Work Order Missing",IF(COUNTIFS($A$5:$A$104,H26,$B$5:$B$104,I26)=0,"Calendar Missing",IF(COUNTIFS($A$5:$A$104,H26,$B$5:$B$104,I26)&gt;1,"Duplicate Calendar Entry",IF(N26&gt;M26,"Work Order Overallocated",IF(Q26&gt;P26,"Resource Overloaded","Ready"))))))</f>
        <v/>
      </c>
      <c r="S26" s="11">
        <f>IF(OR(R26="",R26="Ready"),"",COUNTIF($R$5:R26,"Planned Hours Needed")+COUNTIF($R$5:R26,"Work Order Missing")+COUNTIF($R$5:R26,"Calendar Missing")+COUNTIF($R$5:R26,"Duplicate Calendar Entry")+COUNTIF($R$5:R26,"Work Order Overallocated")+COUNTIF($R$5:R26,"Resource Overloaded"))</f>
        <v/>
      </c>
      <c r="T26" s="11">
        <f>IF(R26&lt;&gt;"Ready","",COUNTIF($R$5:R26,"Ready"))</f>
        <v/>
      </c>
    </row>
    <row r="27">
      <c r="A27" s="14" t="n"/>
      <c r="B27" s="13" t="n"/>
      <c r="C27" s="15" t="n"/>
      <c r="D27" s="12">
        <f>IF(OR(A27="",NOT(ISNUMBER(A27)),B27="",NOT(ISNUMBER(C27)),C27&lt;0),"",IFERROR(SUMIFS($K$5:$K$104,$H$5:$H$104,A27,$I$5:$I$104,B27),0))</f>
        <v/>
      </c>
      <c r="E27" s="12">
        <f>IF(OR(A27="",NOT(ISNUMBER(A27)),B27="",NOT(ISNUMBER(C27)),C27&lt;0),"",IFERROR(C27-D27,""))</f>
        <v/>
      </c>
      <c r="F27" s="11">
        <f>IF(OR(A27="",NOT(ISNUMBER(A27)),B27="",NOT(ISNUMBER(C27)),C27&lt;0),"",IF(COUNTIFS($A$5:$A$104,A27,$B$5:$B$104,B27)&gt;1,"Duplicate Calendar Entry",IF(D27&gt;C27,"Overloaded","Within Available Hours")))</f>
        <v/>
      </c>
      <c r="H27" s="14" t="n"/>
      <c r="I27" s="13" t="n"/>
      <c r="J27" s="13" t="n"/>
      <c r="K27" s="15" t="n"/>
      <c r="L27" s="10">
        <f>IF(OR(H27="",NOT(ISNUMBER(H27)),I27="",J27="",NOT(ISNUMBER(K27)),K27&lt;=0),"",IFERROR(INDEX('Work Orders'!$B$5:$B$104,MATCH(J27,'Work Orders'!$A$5:$A$104,0)),""))</f>
        <v/>
      </c>
      <c r="M27" s="12">
        <f>IF(OR(H27="",NOT(ISNUMBER(H27)),I27="",J27="",NOT(ISNUMBER(K27)),K27&lt;=0),"",IFERROR(INDEX('Work Orders'!$C$5:$C$104,MATCH(J27,'Work Orders'!$A$5:$A$104,0)),""))</f>
        <v/>
      </c>
      <c r="N27" s="12">
        <f>IF(OR(H27="",NOT(ISNUMBER(H27)),I27="",J27="",NOT(ISNUMBER(K27)),K27&lt;=0),"",IFERROR(SUMIFS($K$5:$K$104,$J$5:$J$104,J27),0))</f>
        <v/>
      </c>
      <c r="O27" s="12">
        <f>IF(OR(OR(H27="",NOT(ISNUMBER(H27)),I27="",J27="",NOT(ISNUMBER(K27)),K27&lt;=0),NOT(ISNUMBER(M27))),"",IFERROR(M27-N27,""))</f>
        <v/>
      </c>
      <c r="P27" s="12">
        <f>IF(OR(H27="",NOT(ISNUMBER(H27)),I27="",J27="",NOT(ISNUMBER(K27)),K27&lt;=0),"",IFERROR(SUMIFS($C$5:$C$104,$A$5:$A$104,H27,$B$5:$B$104,I27),0))</f>
        <v/>
      </c>
      <c r="Q27" s="12">
        <f>IF(OR(H27="",NOT(ISNUMBER(H27)),I27="",J27="",NOT(ISNUMBER(K27)),K27&lt;=0),"",IFERROR(SUMIFS($K$5:$K$104,$H$5:$H$104,H27,$I$5:$I$104,I27),0))</f>
        <v/>
      </c>
      <c r="R27" s="11">
        <f>IF(OR(H27="",NOT(ISNUMBER(H27)),I27="",J27="",NOT(ISNUMBER(K27)),K27&lt;=0),"",IF(COUNTIF('Work Orders'!$A$5:$A$104,J27)=0,"Work Order Missing",IF(COUNTIFS($A$5:$A$104,H27,$B$5:$B$104,I27)=0,"Calendar Missing",IF(COUNTIFS($A$5:$A$104,H27,$B$5:$B$104,I27)&gt;1,"Duplicate Calendar Entry",IF(N27&gt;M27,"Work Order Overallocated",IF(Q27&gt;P27,"Resource Overloaded","Ready"))))))</f>
        <v/>
      </c>
      <c r="S27" s="11">
        <f>IF(OR(R27="",R27="Ready"),"",COUNTIF($R$5:R27,"Planned Hours Needed")+COUNTIF($R$5:R27,"Work Order Missing")+COUNTIF($R$5:R27,"Calendar Missing")+COUNTIF($R$5:R27,"Duplicate Calendar Entry")+COUNTIF($R$5:R27,"Work Order Overallocated")+COUNTIF($R$5:R27,"Resource Overloaded"))</f>
        <v/>
      </c>
      <c r="T27" s="11">
        <f>IF(R27&lt;&gt;"Ready","",COUNTIF($R$5:R27,"Ready"))</f>
        <v/>
      </c>
    </row>
    <row r="28">
      <c r="A28" s="14" t="n"/>
      <c r="B28" s="13" t="n"/>
      <c r="C28" s="15" t="n"/>
      <c r="D28" s="12">
        <f>IF(OR(A28="",NOT(ISNUMBER(A28)),B28="",NOT(ISNUMBER(C28)),C28&lt;0),"",IFERROR(SUMIFS($K$5:$K$104,$H$5:$H$104,A28,$I$5:$I$104,B28),0))</f>
        <v/>
      </c>
      <c r="E28" s="12">
        <f>IF(OR(A28="",NOT(ISNUMBER(A28)),B28="",NOT(ISNUMBER(C28)),C28&lt;0),"",IFERROR(C28-D28,""))</f>
        <v/>
      </c>
      <c r="F28" s="11">
        <f>IF(OR(A28="",NOT(ISNUMBER(A28)),B28="",NOT(ISNUMBER(C28)),C28&lt;0),"",IF(COUNTIFS($A$5:$A$104,A28,$B$5:$B$104,B28)&gt;1,"Duplicate Calendar Entry",IF(D28&gt;C28,"Overloaded","Within Available Hours")))</f>
        <v/>
      </c>
      <c r="H28" s="14" t="n"/>
      <c r="I28" s="13" t="n"/>
      <c r="J28" s="13" t="n"/>
      <c r="K28" s="15" t="n"/>
      <c r="L28" s="10">
        <f>IF(OR(H28="",NOT(ISNUMBER(H28)),I28="",J28="",NOT(ISNUMBER(K28)),K28&lt;=0),"",IFERROR(INDEX('Work Orders'!$B$5:$B$104,MATCH(J28,'Work Orders'!$A$5:$A$104,0)),""))</f>
        <v/>
      </c>
      <c r="M28" s="12">
        <f>IF(OR(H28="",NOT(ISNUMBER(H28)),I28="",J28="",NOT(ISNUMBER(K28)),K28&lt;=0),"",IFERROR(INDEX('Work Orders'!$C$5:$C$104,MATCH(J28,'Work Orders'!$A$5:$A$104,0)),""))</f>
        <v/>
      </c>
      <c r="N28" s="12">
        <f>IF(OR(H28="",NOT(ISNUMBER(H28)),I28="",J28="",NOT(ISNUMBER(K28)),K28&lt;=0),"",IFERROR(SUMIFS($K$5:$K$104,$J$5:$J$104,J28),0))</f>
        <v/>
      </c>
      <c r="O28" s="12">
        <f>IF(OR(OR(H28="",NOT(ISNUMBER(H28)),I28="",J28="",NOT(ISNUMBER(K28)),K28&lt;=0),NOT(ISNUMBER(M28))),"",IFERROR(M28-N28,""))</f>
        <v/>
      </c>
      <c r="P28" s="12">
        <f>IF(OR(H28="",NOT(ISNUMBER(H28)),I28="",J28="",NOT(ISNUMBER(K28)),K28&lt;=0),"",IFERROR(SUMIFS($C$5:$C$104,$A$5:$A$104,H28,$B$5:$B$104,I28),0))</f>
        <v/>
      </c>
      <c r="Q28" s="12">
        <f>IF(OR(H28="",NOT(ISNUMBER(H28)),I28="",J28="",NOT(ISNUMBER(K28)),K28&lt;=0),"",IFERROR(SUMIFS($K$5:$K$104,$H$5:$H$104,H28,$I$5:$I$104,I28),0))</f>
        <v/>
      </c>
      <c r="R28" s="11">
        <f>IF(OR(H28="",NOT(ISNUMBER(H28)),I28="",J28="",NOT(ISNUMBER(K28)),K28&lt;=0),"",IF(COUNTIF('Work Orders'!$A$5:$A$104,J28)=0,"Work Order Missing",IF(COUNTIFS($A$5:$A$104,H28,$B$5:$B$104,I28)=0,"Calendar Missing",IF(COUNTIFS($A$5:$A$104,H28,$B$5:$B$104,I28)&gt;1,"Duplicate Calendar Entry",IF(N28&gt;M28,"Work Order Overallocated",IF(Q28&gt;P28,"Resource Overloaded","Ready"))))))</f>
        <v/>
      </c>
      <c r="S28" s="11">
        <f>IF(OR(R28="",R28="Ready"),"",COUNTIF($R$5:R28,"Planned Hours Needed")+COUNTIF($R$5:R28,"Work Order Missing")+COUNTIF($R$5:R28,"Calendar Missing")+COUNTIF($R$5:R28,"Duplicate Calendar Entry")+COUNTIF($R$5:R28,"Work Order Overallocated")+COUNTIF($R$5:R28,"Resource Overloaded"))</f>
        <v/>
      </c>
      <c r="T28" s="11">
        <f>IF(R28&lt;&gt;"Ready","",COUNTIF($R$5:R28,"Ready"))</f>
        <v/>
      </c>
    </row>
    <row r="29">
      <c r="A29" s="14" t="n"/>
      <c r="B29" s="13" t="n"/>
      <c r="C29" s="15" t="n"/>
      <c r="D29" s="12">
        <f>IF(OR(A29="",NOT(ISNUMBER(A29)),B29="",NOT(ISNUMBER(C29)),C29&lt;0),"",IFERROR(SUMIFS($K$5:$K$104,$H$5:$H$104,A29,$I$5:$I$104,B29),0))</f>
        <v/>
      </c>
      <c r="E29" s="12">
        <f>IF(OR(A29="",NOT(ISNUMBER(A29)),B29="",NOT(ISNUMBER(C29)),C29&lt;0),"",IFERROR(C29-D29,""))</f>
        <v/>
      </c>
      <c r="F29" s="11">
        <f>IF(OR(A29="",NOT(ISNUMBER(A29)),B29="",NOT(ISNUMBER(C29)),C29&lt;0),"",IF(COUNTIFS($A$5:$A$104,A29,$B$5:$B$104,B29)&gt;1,"Duplicate Calendar Entry",IF(D29&gt;C29,"Overloaded","Within Available Hours")))</f>
        <v/>
      </c>
      <c r="H29" s="14" t="n"/>
      <c r="I29" s="13" t="n"/>
      <c r="J29" s="13" t="n"/>
      <c r="K29" s="15" t="n"/>
      <c r="L29" s="10">
        <f>IF(OR(H29="",NOT(ISNUMBER(H29)),I29="",J29="",NOT(ISNUMBER(K29)),K29&lt;=0),"",IFERROR(INDEX('Work Orders'!$B$5:$B$104,MATCH(J29,'Work Orders'!$A$5:$A$104,0)),""))</f>
        <v/>
      </c>
      <c r="M29" s="12">
        <f>IF(OR(H29="",NOT(ISNUMBER(H29)),I29="",J29="",NOT(ISNUMBER(K29)),K29&lt;=0),"",IFERROR(INDEX('Work Orders'!$C$5:$C$104,MATCH(J29,'Work Orders'!$A$5:$A$104,0)),""))</f>
        <v/>
      </c>
      <c r="N29" s="12">
        <f>IF(OR(H29="",NOT(ISNUMBER(H29)),I29="",J29="",NOT(ISNUMBER(K29)),K29&lt;=0),"",IFERROR(SUMIFS($K$5:$K$104,$J$5:$J$104,J29),0))</f>
        <v/>
      </c>
      <c r="O29" s="12">
        <f>IF(OR(OR(H29="",NOT(ISNUMBER(H29)),I29="",J29="",NOT(ISNUMBER(K29)),K29&lt;=0),NOT(ISNUMBER(M29))),"",IFERROR(M29-N29,""))</f>
        <v/>
      </c>
      <c r="P29" s="12">
        <f>IF(OR(H29="",NOT(ISNUMBER(H29)),I29="",J29="",NOT(ISNUMBER(K29)),K29&lt;=0),"",IFERROR(SUMIFS($C$5:$C$104,$A$5:$A$104,H29,$B$5:$B$104,I29),0))</f>
        <v/>
      </c>
      <c r="Q29" s="12">
        <f>IF(OR(H29="",NOT(ISNUMBER(H29)),I29="",J29="",NOT(ISNUMBER(K29)),K29&lt;=0),"",IFERROR(SUMIFS($K$5:$K$104,$H$5:$H$104,H29,$I$5:$I$104,I29),0))</f>
        <v/>
      </c>
      <c r="R29" s="11">
        <f>IF(OR(H29="",NOT(ISNUMBER(H29)),I29="",J29="",NOT(ISNUMBER(K29)),K29&lt;=0),"",IF(COUNTIF('Work Orders'!$A$5:$A$104,J29)=0,"Work Order Missing",IF(COUNTIFS($A$5:$A$104,H29,$B$5:$B$104,I29)=0,"Calendar Missing",IF(COUNTIFS($A$5:$A$104,H29,$B$5:$B$104,I29)&gt;1,"Duplicate Calendar Entry",IF(N29&gt;M29,"Work Order Overallocated",IF(Q29&gt;P29,"Resource Overloaded","Ready"))))))</f>
        <v/>
      </c>
      <c r="S29" s="11">
        <f>IF(OR(R29="",R29="Ready"),"",COUNTIF($R$5:R29,"Planned Hours Needed")+COUNTIF($R$5:R29,"Work Order Missing")+COUNTIF($R$5:R29,"Calendar Missing")+COUNTIF($R$5:R29,"Duplicate Calendar Entry")+COUNTIF($R$5:R29,"Work Order Overallocated")+COUNTIF($R$5:R29,"Resource Overloaded"))</f>
        <v/>
      </c>
      <c r="T29" s="11">
        <f>IF(R29&lt;&gt;"Ready","",COUNTIF($R$5:R29,"Ready"))</f>
        <v/>
      </c>
    </row>
    <row r="30">
      <c r="A30" s="14" t="n"/>
      <c r="B30" s="13" t="n"/>
      <c r="C30" s="15" t="n"/>
      <c r="D30" s="12">
        <f>IF(OR(A30="",NOT(ISNUMBER(A30)),B30="",NOT(ISNUMBER(C30)),C30&lt;0),"",IFERROR(SUMIFS($K$5:$K$104,$H$5:$H$104,A30,$I$5:$I$104,B30),0))</f>
        <v/>
      </c>
      <c r="E30" s="12">
        <f>IF(OR(A30="",NOT(ISNUMBER(A30)),B30="",NOT(ISNUMBER(C30)),C30&lt;0),"",IFERROR(C30-D30,""))</f>
        <v/>
      </c>
      <c r="F30" s="11">
        <f>IF(OR(A30="",NOT(ISNUMBER(A30)),B30="",NOT(ISNUMBER(C30)),C30&lt;0),"",IF(COUNTIFS($A$5:$A$104,A30,$B$5:$B$104,B30)&gt;1,"Duplicate Calendar Entry",IF(D30&gt;C30,"Overloaded","Within Available Hours")))</f>
        <v/>
      </c>
      <c r="H30" s="14" t="n"/>
      <c r="I30" s="13" t="n"/>
      <c r="J30" s="13" t="n"/>
      <c r="K30" s="15" t="n"/>
      <c r="L30" s="10">
        <f>IF(OR(H30="",NOT(ISNUMBER(H30)),I30="",J30="",NOT(ISNUMBER(K30)),K30&lt;=0),"",IFERROR(INDEX('Work Orders'!$B$5:$B$104,MATCH(J30,'Work Orders'!$A$5:$A$104,0)),""))</f>
        <v/>
      </c>
      <c r="M30" s="12">
        <f>IF(OR(H30="",NOT(ISNUMBER(H30)),I30="",J30="",NOT(ISNUMBER(K30)),K30&lt;=0),"",IFERROR(INDEX('Work Orders'!$C$5:$C$104,MATCH(J30,'Work Orders'!$A$5:$A$104,0)),""))</f>
        <v/>
      </c>
      <c r="N30" s="12">
        <f>IF(OR(H30="",NOT(ISNUMBER(H30)),I30="",J30="",NOT(ISNUMBER(K30)),K30&lt;=0),"",IFERROR(SUMIFS($K$5:$K$104,$J$5:$J$104,J30),0))</f>
        <v/>
      </c>
      <c r="O30" s="12">
        <f>IF(OR(OR(H30="",NOT(ISNUMBER(H30)),I30="",J30="",NOT(ISNUMBER(K30)),K30&lt;=0),NOT(ISNUMBER(M30))),"",IFERROR(M30-N30,""))</f>
        <v/>
      </c>
      <c r="P30" s="12">
        <f>IF(OR(H30="",NOT(ISNUMBER(H30)),I30="",J30="",NOT(ISNUMBER(K30)),K30&lt;=0),"",IFERROR(SUMIFS($C$5:$C$104,$A$5:$A$104,H30,$B$5:$B$104,I30),0))</f>
        <v/>
      </c>
      <c r="Q30" s="12">
        <f>IF(OR(H30="",NOT(ISNUMBER(H30)),I30="",J30="",NOT(ISNUMBER(K30)),K30&lt;=0),"",IFERROR(SUMIFS($K$5:$K$104,$H$5:$H$104,H30,$I$5:$I$104,I30),0))</f>
        <v/>
      </c>
      <c r="R30" s="11">
        <f>IF(OR(H30="",NOT(ISNUMBER(H30)),I30="",J30="",NOT(ISNUMBER(K30)),K30&lt;=0),"",IF(COUNTIF('Work Orders'!$A$5:$A$104,J30)=0,"Work Order Missing",IF(COUNTIFS($A$5:$A$104,H30,$B$5:$B$104,I30)=0,"Calendar Missing",IF(COUNTIFS($A$5:$A$104,H30,$B$5:$B$104,I30)&gt;1,"Duplicate Calendar Entry",IF(N30&gt;M30,"Work Order Overallocated",IF(Q30&gt;P30,"Resource Overloaded","Ready"))))))</f>
        <v/>
      </c>
      <c r="S30" s="11">
        <f>IF(OR(R30="",R30="Ready"),"",COUNTIF($R$5:R30,"Planned Hours Needed")+COUNTIF($R$5:R30,"Work Order Missing")+COUNTIF($R$5:R30,"Calendar Missing")+COUNTIF($R$5:R30,"Duplicate Calendar Entry")+COUNTIF($R$5:R30,"Work Order Overallocated")+COUNTIF($R$5:R30,"Resource Overloaded"))</f>
        <v/>
      </c>
      <c r="T30" s="11">
        <f>IF(R30&lt;&gt;"Ready","",COUNTIF($R$5:R30,"Ready"))</f>
        <v/>
      </c>
    </row>
    <row r="31">
      <c r="A31" s="14" t="n"/>
      <c r="B31" s="13" t="n"/>
      <c r="C31" s="15" t="n"/>
      <c r="D31" s="12">
        <f>IF(OR(A31="",NOT(ISNUMBER(A31)),B31="",NOT(ISNUMBER(C31)),C31&lt;0),"",IFERROR(SUMIFS($K$5:$K$104,$H$5:$H$104,A31,$I$5:$I$104,B31),0))</f>
        <v/>
      </c>
      <c r="E31" s="12">
        <f>IF(OR(A31="",NOT(ISNUMBER(A31)),B31="",NOT(ISNUMBER(C31)),C31&lt;0),"",IFERROR(C31-D31,""))</f>
        <v/>
      </c>
      <c r="F31" s="11">
        <f>IF(OR(A31="",NOT(ISNUMBER(A31)),B31="",NOT(ISNUMBER(C31)),C31&lt;0),"",IF(COUNTIFS($A$5:$A$104,A31,$B$5:$B$104,B31)&gt;1,"Duplicate Calendar Entry",IF(D31&gt;C31,"Overloaded","Within Available Hours")))</f>
        <v/>
      </c>
      <c r="H31" s="14" t="n"/>
      <c r="I31" s="13" t="n"/>
      <c r="J31" s="13" t="n"/>
      <c r="K31" s="15" t="n"/>
      <c r="L31" s="10">
        <f>IF(OR(H31="",NOT(ISNUMBER(H31)),I31="",J31="",NOT(ISNUMBER(K31)),K31&lt;=0),"",IFERROR(INDEX('Work Orders'!$B$5:$B$104,MATCH(J31,'Work Orders'!$A$5:$A$104,0)),""))</f>
        <v/>
      </c>
      <c r="M31" s="12">
        <f>IF(OR(H31="",NOT(ISNUMBER(H31)),I31="",J31="",NOT(ISNUMBER(K31)),K31&lt;=0),"",IFERROR(INDEX('Work Orders'!$C$5:$C$104,MATCH(J31,'Work Orders'!$A$5:$A$104,0)),""))</f>
        <v/>
      </c>
      <c r="N31" s="12">
        <f>IF(OR(H31="",NOT(ISNUMBER(H31)),I31="",J31="",NOT(ISNUMBER(K31)),K31&lt;=0),"",IFERROR(SUMIFS($K$5:$K$104,$J$5:$J$104,J31),0))</f>
        <v/>
      </c>
      <c r="O31" s="12">
        <f>IF(OR(OR(H31="",NOT(ISNUMBER(H31)),I31="",J31="",NOT(ISNUMBER(K31)),K31&lt;=0),NOT(ISNUMBER(M31))),"",IFERROR(M31-N31,""))</f>
        <v/>
      </c>
      <c r="P31" s="12">
        <f>IF(OR(H31="",NOT(ISNUMBER(H31)),I31="",J31="",NOT(ISNUMBER(K31)),K31&lt;=0),"",IFERROR(SUMIFS($C$5:$C$104,$A$5:$A$104,H31,$B$5:$B$104,I31),0))</f>
        <v/>
      </c>
      <c r="Q31" s="12">
        <f>IF(OR(H31="",NOT(ISNUMBER(H31)),I31="",J31="",NOT(ISNUMBER(K31)),K31&lt;=0),"",IFERROR(SUMIFS($K$5:$K$104,$H$5:$H$104,H31,$I$5:$I$104,I31),0))</f>
        <v/>
      </c>
      <c r="R31" s="11">
        <f>IF(OR(H31="",NOT(ISNUMBER(H31)),I31="",J31="",NOT(ISNUMBER(K31)),K31&lt;=0),"",IF(COUNTIF('Work Orders'!$A$5:$A$104,J31)=0,"Work Order Missing",IF(COUNTIFS($A$5:$A$104,H31,$B$5:$B$104,I31)=0,"Calendar Missing",IF(COUNTIFS($A$5:$A$104,H31,$B$5:$B$104,I31)&gt;1,"Duplicate Calendar Entry",IF(N31&gt;M31,"Work Order Overallocated",IF(Q31&gt;P31,"Resource Overloaded","Ready"))))))</f>
        <v/>
      </c>
      <c r="S31" s="11">
        <f>IF(OR(R31="",R31="Ready"),"",COUNTIF($R$5:R31,"Planned Hours Needed")+COUNTIF($R$5:R31,"Work Order Missing")+COUNTIF($R$5:R31,"Calendar Missing")+COUNTIF($R$5:R31,"Duplicate Calendar Entry")+COUNTIF($R$5:R31,"Work Order Overallocated")+COUNTIF($R$5:R31,"Resource Overloaded"))</f>
        <v/>
      </c>
      <c r="T31" s="11">
        <f>IF(R31&lt;&gt;"Ready","",COUNTIF($R$5:R31,"Ready"))</f>
        <v/>
      </c>
    </row>
    <row r="32">
      <c r="A32" s="14" t="n"/>
      <c r="B32" s="13" t="n"/>
      <c r="C32" s="15" t="n"/>
      <c r="D32" s="12">
        <f>IF(OR(A32="",NOT(ISNUMBER(A32)),B32="",NOT(ISNUMBER(C32)),C32&lt;0),"",IFERROR(SUMIFS($K$5:$K$104,$H$5:$H$104,A32,$I$5:$I$104,B32),0))</f>
        <v/>
      </c>
      <c r="E32" s="12">
        <f>IF(OR(A32="",NOT(ISNUMBER(A32)),B32="",NOT(ISNUMBER(C32)),C32&lt;0),"",IFERROR(C32-D32,""))</f>
        <v/>
      </c>
      <c r="F32" s="11">
        <f>IF(OR(A32="",NOT(ISNUMBER(A32)),B32="",NOT(ISNUMBER(C32)),C32&lt;0),"",IF(COUNTIFS($A$5:$A$104,A32,$B$5:$B$104,B32)&gt;1,"Duplicate Calendar Entry",IF(D32&gt;C32,"Overloaded","Within Available Hours")))</f>
        <v/>
      </c>
      <c r="H32" s="14" t="n"/>
      <c r="I32" s="13" t="n"/>
      <c r="J32" s="13" t="n"/>
      <c r="K32" s="15" t="n"/>
      <c r="L32" s="10">
        <f>IF(OR(H32="",NOT(ISNUMBER(H32)),I32="",J32="",NOT(ISNUMBER(K32)),K32&lt;=0),"",IFERROR(INDEX('Work Orders'!$B$5:$B$104,MATCH(J32,'Work Orders'!$A$5:$A$104,0)),""))</f>
        <v/>
      </c>
      <c r="M32" s="12">
        <f>IF(OR(H32="",NOT(ISNUMBER(H32)),I32="",J32="",NOT(ISNUMBER(K32)),K32&lt;=0),"",IFERROR(INDEX('Work Orders'!$C$5:$C$104,MATCH(J32,'Work Orders'!$A$5:$A$104,0)),""))</f>
        <v/>
      </c>
      <c r="N32" s="12">
        <f>IF(OR(H32="",NOT(ISNUMBER(H32)),I32="",J32="",NOT(ISNUMBER(K32)),K32&lt;=0),"",IFERROR(SUMIFS($K$5:$K$104,$J$5:$J$104,J32),0))</f>
        <v/>
      </c>
      <c r="O32" s="12">
        <f>IF(OR(OR(H32="",NOT(ISNUMBER(H32)),I32="",J32="",NOT(ISNUMBER(K32)),K32&lt;=0),NOT(ISNUMBER(M32))),"",IFERROR(M32-N32,""))</f>
        <v/>
      </c>
      <c r="P32" s="12">
        <f>IF(OR(H32="",NOT(ISNUMBER(H32)),I32="",J32="",NOT(ISNUMBER(K32)),K32&lt;=0),"",IFERROR(SUMIFS($C$5:$C$104,$A$5:$A$104,H32,$B$5:$B$104,I32),0))</f>
        <v/>
      </c>
      <c r="Q32" s="12">
        <f>IF(OR(H32="",NOT(ISNUMBER(H32)),I32="",J32="",NOT(ISNUMBER(K32)),K32&lt;=0),"",IFERROR(SUMIFS($K$5:$K$104,$H$5:$H$104,H32,$I$5:$I$104,I32),0))</f>
        <v/>
      </c>
      <c r="R32" s="11">
        <f>IF(OR(H32="",NOT(ISNUMBER(H32)),I32="",J32="",NOT(ISNUMBER(K32)),K32&lt;=0),"",IF(COUNTIF('Work Orders'!$A$5:$A$104,J32)=0,"Work Order Missing",IF(COUNTIFS($A$5:$A$104,H32,$B$5:$B$104,I32)=0,"Calendar Missing",IF(COUNTIFS($A$5:$A$104,H32,$B$5:$B$104,I32)&gt;1,"Duplicate Calendar Entry",IF(N32&gt;M32,"Work Order Overallocated",IF(Q32&gt;P32,"Resource Overloaded","Ready"))))))</f>
        <v/>
      </c>
      <c r="S32" s="11">
        <f>IF(OR(R32="",R32="Ready"),"",COUNTIF($R$5:R32,"Planned Hours Needed")+COUNTIF($R$5:R32,"Work Order Missing")+COUNTIF($R$5:R32,"Calendar Missing")+COUNTIF($R$5:R32,"Duplicate Calendar Entry")+COUNTIF($R$5:R32,"Work Order Overallocated")+COUNTIF($R$5:R32,"Resource Overloaded"))</f>
        <v/>
      </c>
      <c r="T32" s="11">
        <f>IF(R32&lt;&gt;"Ready","",COUNTIF($R$5:R32,"Ready"))</f>
        <v/>
      </c>
    </row>
    <row r="33">
      <c r="A33" s="14" t="n"/>
      <c r="B33" s="13" t="n"/>
      <c r="C33" s="15" t="n"/>
      <c r="D33" s="12">
        <f>IF(OR(A33="",NOT(ISNUMBER(A33)),B33="",NOT(ISNUMBER(C33)),C33&lt;0),"",IFERROR(SUMIFS($K$5:$K$104,$H$5:$H$104,A33,$I$5:$I$104,B33),0))</f>
        <v/>
      </c>
      <c r="E33" s="12">
        <f>IF(OR(A33="",NOT(ISNUMBER(A33)),B33="",NOT(ISNUMBER(C33)),C33&lt;0),"",IFERROR(C33-D33,""))</f>
        <v/>
      </c>
      <c r="F33" s="11">
        <f>IF(OR(A33="",NOT(ISNUMBER(A33)),B33="",NOT(ISNUMBER(C33)),C33&lt;0),"",IF(COUNTIFS($A$5:$A$104,A33,$B$5:$B$104,B33)&gt;1,"Duplicate Calendar Entry",IF(D33&gt;C33,"Overloaded","Within Available Hours")))</f>
        <v/>
      </c>
      <c r="H33" s="14" t="n"/>
      <c r="I33" s="13" t="n"/>
      <c r="J33" s="13" t="n"/>
      <c r="K33" s="15" t="n"/>
      <c r="L33" s="10">
        <f>IF(OR(H33="",NOT(ISNUMBER(H33)),I33="",J33="",NOT(ISNUMBER(K33)),K33&lt;=0),"",IFERROR(INDEX('Work Orders'!$B$5:$B$104,MATCH(J33,'Work Orders'!$A$5:$A$104,0)),""))</f>
        <v/>
      </c>
      <c r="M33" s="12">
        <f>IF(OR(H33="",NOT(ISNUMBER(H33)),I33="",J33="",NOT(ISNUMBER(K33)),K33&lt;=0),"",IFERROR(INDEX('Work Orders'!$C$5:$C$104,MATCH(J33,'Work Orders'!$A$5:$A$104,0)),""))</f>
        <v/>
      </c>
      <c r="N33" s="12">
        <f>IF(OR(H33="",NOT(ISNUMBER(H33)),I33="",J33="",NOT(ISNUMBER(K33)),K33&lt;=0),"",IFERROR(SUMIFS($K$5:$K$104,$J$5:$J$104,J33),0))</f>
        <v/>
      </c>
      <c r="O33" s="12">
        <f>IF(OR(OR(H33="",NOT(ISNUMBER(H33)),I33="",J33="",NOT(ISNUMBER(K33)),K33&lt;=0),NOT(ISNUMBER(M33))),"",IFERROR(M33-N33,""))</f>
        <v/>
      </c>
      <c r="P33" s="12">
        <f>IF(OR(H33="",NOT(ISNUMBER(H33)),I33="",J33="",NOT(ISNUMBER(K33)),K33&lt;=0),"",IFERROR(SUMIFS($C$5:$C$104,$A$5:$A$104,H33,$B$5:$B$104,I33),0))</f>
        <v/>
      </c>
      <c r="Q33" s="12">
        <f>IF(OR(H33="",NOT(ISNUMBER(H33)),I33="",J33="",NOT(ISNUMBER(K33)),K33&lt;=0),"",IFERROR(SUMIFS($K$5:$K$104,$H$5:$H$104,H33,$I$5:$I$104,I33),0))</f>
        <v/>
      </c>
      <c r="R33" s="11">
        <f>IF(OR(H33="",NOT(ISNUMBER(H33)),I33="",J33="",NOT(ISNUMBER(K33)),K33&lt;=0),"",IF(COUNTIF('Work Orders'!$A$5:$A$104,J33)=0,"Work Order Missing",IF(COUNTIFS($A$5:$A$104,H33,$B$5:$B$104,I33)=0,"Calendar Missing",IF(COUNTIFS($A$5:$A$104,H33,$B$5:$B$104,I33)&gt;1,"Duplicate Calendar Entry",IF(N33&gt;M33,"Work Order Overallocated",IF(Q33&gt;P33,"Resource Overloaded","Ready"))))))</f>
        <v/>
      </c>
      <c r="S33" s="11">
        <f>IF(OR(R33="",R33="Ready"),"",COUNTIF($R$5:R33,"Planned Hours Needed")+COUNTIF($R$5:R33,"Work Order Missing")+COUNTIF($R$5:R33,"Calendar Missing")+COUNTIF($R$5:R33,"Duplicate Calendar Entry")+COUNTIF($R$5:R33,"Work Order Overallocated")+COUNTIF($R$5:R33,"Resource Overloaded"))</f>
        <v/>
      </c>
      <c r="T33" s="11">
        <f>IF(R33&lt;&gt;"Ready","",COUNTIF($R$5:R33,"Ready"))</f>
        <v/>
      </c>
    </row>
    <row r="34">
      <c r="A34" s="14" t="n"/>
      <c r="B34" s="13" t="n"/>
      <c r="C34" s="15" t="n"/>
      <c r="D34" s="12">
        <f>IF(OR(A34="",NOT(ISNUMBER(A34)),B34="",NOT(ISNUMBER(C34)),C34&lt;0),"",IFERROR(SUMIFS($K$5:$K$104,$H$5:$H$104,A34,$I$5:$I$104,B34),0))</f>
        <v/>
      </c>
      <c r="E34" s="12">
        <f>IF(OR(A34="",NOT(ISNUMBER(A34)),B34="",NOT(ISNUMBER(C34)),C34&lt;0),"",IFERROR(C34-D34,""))</f>
        <v/>
      </c>
      <c r="F34" s="11">
        <f>IF(OR(A34="",NOT(ISNUMBER(A34)),B34="",NOT(ISNUMBER(C34)),C34&lt;0),"",IF(COUNTIFS($A$5:$A$104,A34,$B$5:$B$104,B34)&gt;1,"Duplicate Calendar Entry",IF(D34&gt;C34,"Overloaded","Within Available Hours")))</f>
        <v/>
      </c>
      <c r="H34" s="14" t="n"/>
      <c r="I34" s="13" t="n"/>
      <c r="J34" s="13" t="n"/>
      <c r="K34" s="15" t="n"/>
      <c r="L34" s="10">
        <f>IF(OR(H34="",NOT(ISNUMBER(H34)),I34="",J34="",NOT(ISNUMBER(K34)),K34&lt;=0),"",IFERROR(INDEX('Work Orders'!$B$5:$B$104,MATCH(J34,'Work Orders'!$A$5:$A$104,0)),""))</f>
        <v/>
      </c>
      <c r="M34" s="12">
        <f>IF(OR(H34="",NOT(ISNUMBER(H34)),I34="",J34="",NOT(ISNUMBER(K34)),K34&lt;=0),"",IFERROR(INDEX('Work Orders'!$C$5:$C$104,MATCH(J34,'Work Orders'!$A$5:$A$104,0)),""))</f>
        <v/>
      </c>
      <c r="N34" s="12">
        <f>IF(OR(H34="",NOT(ISNUMBER(H34)),I34="",J34="",NOT(ISNUMBER(K34)),K34&lt;=0),"",IFERROR(SUMIFS($K$5:$K$104,$J$5:$J$104,J34),0))</f>
        <v/>
      </c>
      <c r="O34" s="12">
        <f>IF(OR(OR(H34="",NOT(ISNUMBER(H34)),I34="",J34="",NOT(ISNUMBER(K34)),K34&lt;=0),NOT(ISNUMBER(M34))),"",IFERROR(M34-N34,""))</f>
        <v/>
      </c>
      <c r="P34" s="12">
        <f>IF(OR(H34="",NOT(ISNUMBER(H34)),I34="",J34="",NOT(ISNUMBER(K34)),K34&lt;=0),"",IFERROR(SUMIFS($C$5:$C$104,$A$5:$A$104,H34,$B$5:$B$104,I34),0))</f>
        <v/>
      </c>
      <c r="Q34" s="12">
        <f>IF(OR(H34="",NOT(ISNUMBER(H34)),I34="",J34="",NOT(ISNUMBER(K34)),K34&lt;=0),"",IFERROR(SUMIFS($K$5:$K$104,$H$5:$H$104,H34,$I$5:$I$104,I34),0))</f>
        <v/>
      </c>
      <c r="R34" s="11">
        <f>IF(OR(H34="",NOT(ISNUMBER(H34)),I34="",J34="",NOT(ISNUMBER(K34)),K34&lt;=0),"",IF(COUNTIF('Work Orders'!$A$5:$A$104,J34)=0,"Work Order Missing",IF(COUNTIFS($A$5:$A$104,H34,$B$5:$B$104,I34)=0,"Calendar Missing",IF(COUNTIFS($A$5:$A$104,H34,$B$5:$B$104,I34)&gt;1,"Duplicate Calendar Entry",IF(N34&gt;M34,"Work Order Overallocated",IF(Q34&gt;P34,"Resource Overloaded","Ready"))))))</f>
        <v/>
      </c>
      <c r="S34" s="11">
        <f>IF(OR(R34="",R34="Ready"),"",COUNTIF($R$5:R34,"Planned Hours Needed")+COUNTIF($R$5:R34,"Work Order Missing")+COUNTIF($R$5:R34,"Calendar Missing")+COUNTIF($R$5:R34,"Duplicate Calendar Entry")+COUNTIF($R$5:R34,"Work Order Overallocated")+COUNTIF($R$5:R34,"Resource Overloaded"))</f>
        <v/>
      </c>
      <c r="T34" s="11">
        <f>IF(R34&lt;&gt;"Ready","",COUNTIF($R$5:R34,"Ready"))</f>
        <v/>
      </c>
    </row>
    <row r="35">
      <c r="A35" s="14" t="n"/>
      <c r="B35" s="13" t="n"/>
      <c r="C35" s="15" t="n"/>
      <c r="D35" s="12">
        <f>IF(OR(A35="",NOT(ISNUMBER(A35)),B35="",NOT(ISNUMBER(C35)),C35&lt;0),"",IFERROR(SUMIFS($K$5:$K$104,$H$5:$H$104,A35,$I$5:$I$104,B35),0))</f>
        <v/>
      </c>
      <c r="E35" s="12">
        <f>IF(OR(A35="",NOT(ISNUMBER(A35)),B35="",NOT(ISNUMBER(C35)),C35&lt;0),"",IFERROR(C35-D35,""))</f>
        <v/>
      </c>
      <c r="F35" s="11">
        <f>IF(OR(A35="",NOT(ISNUMBER(A35)),B35="",NOT(ISNUMBER(C35)),C35&lt;0),"",IF(COUNTIFS($A$5:$A$104,A35,$B$5:$B$104,B35)&gt;1,"Duplicate Calendar Entry",IF(D35&gt;C35,"Overloaded","Within Available Hours")))</f>
        <v/>
      </c>
      <c r="H35" s="14" t="n"/>
      <c r="I35" s="13" t="n"/>
      <c r="J35" s="13" t="n"/>
      <c r="K35" s="15" t="n"/>
      <c r="L35" s="10">
        <f>IF(OR(H35="",NOT(ISNUMBER(H35)),I35="",J35="",NOT(ISNUMBER(K35)),K35&lt;=0),"",IFERROR(INDEX('Work Orders'!$B$5:$B$104,MATCH(J35,'Work Orders'!$A$5:$A$104,0)),""))</f>
        <v/>
      </c>
      <c r="M35" s="12">
        <f>IF(OR(H35="",NOT(ISNUMBER(H35)),I35="",J35="",NOT(ISNUMBER(K35)),K35&lt;=0),"",IFERROR(INDEX('Work Orders'!$C$5:$C$104,MATCH(J35,'Work Orders'!$A$5:$A$104,0)),""))</f>
        <v/>
      </c>
      <c r="N35" s="12">
        <f>IF(OR(H35="",NOT(ISNUMBER(H35)),I35="",J35="",NOT(ISNUMBER(K35)),K35&lt;=0),"",IFERROR(SUMIFS($K$5:$K$104,$J$5:$J$104,J35),0))</f>
        <v/>
      </c>
      <c r="O35" s="12">
        <f>IF(OR(OR(H35="",NOT(ISNUMBER(H35)),I35="",J35="",NOT(ISNUMBER(K35)),K35&lt;=0),NOT(ISNUMBER(M35))),"",IFERROR(M35-N35,""))</f>
        <v/>
      </c>
      <c r="P35" s="12">
        <f>IF(OR(H35="",NOT(ISNUMBER(H35)),I35="",J35="",NOT(ISNUMBER(K35)),K35&lt;=0),"",IFERROR(SUMIFS($C$5:$C$104,$A$5:$A$104,H35,$B$5:$B$104,I35),0))</f>
        <v/>
      </c>
      <c r="Q35" s="12">
        <f>IF(OR(H35="",NOT(ISNUMBER(H35)),I35="",J35="",NOT(ISNUMBER(K35)),K35&lt;=0),"",IFERROR(SUMIFS($K$5:$K$104,$H$5:$H$104,H35,$I$5:$I$104,I35),0))</f>
        <v/>
      </c>
      <c r="R35" s="11">
        <f>IF(OR(H35="",NOT(ISNUMBER(H35)),I35="",J35="",NOT(ISNUMBER(K35)),K35&lt;=0),"",IF(COUNTIF('Work Orders'!$A$5:$A$104,J35)=0,"Work Order Missing",IF(COUNTIFS($A$5:$A$104,H35,$B$5:$B$104,I35)=0,"Calendar Missing",IF(COUNTIFS($A$5:$A$104,H35,$B$5:$B$104,I35)&gt;1,"Duplicate Calendar Entry",IF(N35&gt;M35,"Work Order Overallocated",IF(Q35&gt;P35,"Resource Overloaded","Ready"))))))</f>
        <v/>
      </c>
      <c r="S35" s="11">
        <f>IF(OR(R35="",R35="Ready"),"",COUNTIF($R$5:R35,"Planned Hours Needed")+COUNTIF($R$5:R35,"Work Order Missing")+COUNTIF($R$5:R35,"Calendar Missing")+COUNTIF($R$5:R35,"Duplicate Calendar Entry")+COUNTIF($R$5:R35,"Work Order Overallocated")+COUNTIF($R$5:R35,"Resource Overloaded"))</f>
        <v/>
      </c>
      <c r="T35" s="11">
        <f>IF(R35&lt;&gt;"Ready","",COUNTIF($R$5:R35,"Ready"))</f>
        <v/>
      </c>
    </row>
    <row r="36">
      <c r="A36" s="14" t="n"/>
      <c r="B36" s="13" t="n"/>
      <c r="C36" s="15" t="n"/>
      <c r="D36" s="12">
        <f>IF(OR(A36="",NOT(ISNUMBER(A36)),B36="",NOT(ISNUMBER(C36)),C36&lt;0),"",IFERROR(SUMIFS($K$5:$K$104,$H$5:$H$104,A36,$I$5:$I$104,B36),0))</f>
        <v/>
      </c>
      <c r="E36" s="12">
        <f>IF(OR(A36="",NOT(ISNUMBER(A36)),B36="",NOT(ISNUMBER(C36)),C36&lt;0),"",IFERROR(C36-D36,""))</f>
        <v/>
      </c>
      <c r="F36" s="11">
        <f>IF(OR(A36="",NOT(ISNUMBER(A36)),B36="",NOT(ISNUMBER(C36)),C36&lt;0),"",IF(COUNTIFS($A$5:$A$104,A36,$B$5:$B$104,B36)&gt;1,"Duplicate Calendar Entry",IF(D36&gt;C36,"Overloaded","Within Available Hours")))</f>
        <v/>
      </c>
      <c r="H36" s="14" t="n"/>
      <c r="I36" s="13" t="n"/>
      <c r="J36" s="13" t="n"/>
      <c r="K36" s="15" t="n"/>
      <c r="L36" s="10">
        <f>IF(OR(H36="",NOT(ISNUMBER(H36)),I36="",J36="",NOT(ISNUMBER(K36)),K36&lt;=0),"",IFERROR(INDEX('Work Orders'!$B$5:$B$104,MATCH(J36,'Work Orders'!$A$5:$A$104,0)),""))</f>
        <v/>
      </c>
      <c r="M36" s="12">
        <f>IF(OR(H36="",NOT(ISNUMBER(H36)),I36="",J36="",NOT(ISNUMBER(K36)),K36&lt;=0),"",IFERROR(INDEX('Work Orders'!$C$5:$C$104,MATCH(J36,'Work Orders'!$A$5:$A$104,0)),""))</f>
        <v/>
      </c>
      <c r="N36" s="12">
        <f>IF(OR(H36="",NOT(ISNUMBER(H36)),I36="",J36="",NOT(ISNUMBER(K36)),K36&lt;=0),"",IFERROR(SUMIFS($K$5:$K$104,$J$5:$J$104,J36),0))</f>
        <v/>
      </c>
      <c r="O36" s="12">
        <f>IF(OR(OR(H36="",NOT(ISNUMBER(H36)),I36="",J36="",NOT(ISNUMBER(K36)),K36&lt;=0),NOT(ISNUMBER(M36))),"",IFERROR(M36-N36,""))</f>
        <v/>
      </c>
      <c r="P36" s="12">
        <f>IF(OR(H36="",NOT(ISNUMBER(H36)),I36="",J36="",NOT(ISNUMBER(K36)),K36&lt;=0),"",IFERROR(SUMIFS($C$5:$C$104,$A$5:$A$104,H36,$B$5:$B$104,I36),0))</f>
        <v/>
      </c>
      <c r="Q36" s="12">
        <f>IF(OR(H36="",NOT(ISNUMBER(H36)),I36="",J36="",NOT(ISNUMBER(K36)),K36&lt;=0),"",IFERROR(SUMIFS($K$5:$K$104,$H$5:$H$104,H36,$I$5:$I$104,I36),0))</f>
        <v/>
      </c>
      <c r="R36" s="11">
        <f>IF(OR(H36="",NOT(ISNUMBER(H36)),I36="",J36="",NOT(ISNUMBER(K36)),K36&lt;=0),"",IF(COUNTIF('Work Orders'!$A$5:$A$104,J36)=0,"Work Order Missing",IF(COUNTIFS($A$5:$A$104,H36,$B$5:$B$104,I36)=0,"Calendar Missing",IF(COUNTIFS($A$5:$A$104,H36,$B$5:$B$104,I36)&gt;1,"Duplicate Calendar Entry",IF(N36&gt;M36,"Work Order Overallocated",IF(Q36&gt;P36,"Resource Overloaded","Ready"))))))</f>
        <v/>
      </c>
      <c r="S36" s="11">
        <f>IF(OR(R36="",R36="Ready"),"",COUNTIF($R$5:R36,"Planned Hours Needed")+COUNTIF($R$5:R36,"Work Order Missing")+COUNTIF($R$5:R36,"Calendar Missing")+COUNTIF($R$5:R36,"Duplicate Calendar Entry")+COUNTIF($R$5:R36,"Work Order Overallocated")+COUNTIF($R$5:R36,"Resource Overloaded"))</f>
        <v/>
      </c>
      <c r="T36" s="11">
        <f>IF(R36&lt;&gt;"Ready","",COUNTIF($R$5:R36,"Ready"))</f>
        <v/>
      </c>
    </row>
    <row r="37">
      <c r="A37" s="14" t="n"/>
      <c r="B37" s="13" t="n"/>
      <c r="C37" s="15" t="n"/>
      <c r="D37" s="12">
        <f>IF(OR(A37="",NOT(ISNUMBER(A37)),B37="",NOT(ISNUMBER(C37)),C37&lt;0),"",IFERROR(SUMIFS($K$5:$K$104,$H$5:$H$104,A37,$I$5:$I$104,B37),0))</f>
        <v/>
      </c>
      <c r="E37" s="12">
        <f>IF(OR(A37="",NOT(ISNUMBER(A37)),B37="",NOT(ISNUMBER(C37)),C37&lt;0),"",IFERROR(C37-D37,""))</f>
        <v/>
      </c>
      <c r="F37" s="11">
        <f>IF(OR(A37="",NOT(ISNUMBER(A37)),B37="",NOT(ISNUMBER(C37)),C37&lt;0),"",IF(COUNTIFS($A$5:$A$104,A37,$B$5:$B$104,B37)&gt;1,"Duplicate Calendar Entry",IF(D37&gt;C37,"Overloaded","Within Available Hours")))</f>
        <v/>
      </c>
      <c r="H37" s="14" t="n"/>
      <c r="I37" s="13" t="n"/>
      <c r="J37" s="13" t="n"/>
      <c r="K37" s="15" t="n"/>
      <c r="L37" s="10">
        <f>IF(OR(H37="",NOT(ISNUMBER(H37)),I37="",J37="",NOT(ISNUMBER(K37)),K37&lt;=0),"",IFERROR(INDEX('Work Orders'!$B$5:$B$104,MATCH(J37,'Work Orders'!$A$5:$A$104,0)),""))</f>
        <v/>
      </c>
      <c r="M37" s="12">
        <f>IF(OR(H37="",NOT(ISNUMBER(H37)),I37="",J37="",NOT(ISNUMBER(K37)),K37&lt;=0),"",IFERROR(INDEX('Work Orders'!$C$5:$C$104,MATCH(J37,'Work Orders'!$A$5:$A$104,0)),""))</f>
        <v/>
      </c>
      <c r="N37" s="12">
        <f>IF(OR(H37="",NOT(ISNUMBER(H37)),I37="",J37="",NOT(ISNUMBER(K37)),K37&lt;=0),"",IFERROR(SUMIFS($K$5:$K$104,$J$5:$J$104,J37),0))</f>
        <v/>
      </c>
      <c r="O37" s="12">
        <f>IF(OR(OR(H37="",NOT(ISNUMBER(H37)),I37="",J37="",NOT(ISNUMBER(K37)),K37&lt;=0),NOT(ISNUMBER(M37))),"",IFERROR(M37-N37,""))</f>
        <v/>
      </c>
      <c r="P37" s="12">
        <f>IF(OR(H37="",NOT(ISNUMBER(H37)),I37="",J37="",NOT(ISNUMBER(K37)),K37&lt;=0),"",IFERROR(SUMIFS($C$5:$C$104,$A$5:$A$104,H37,$B$5:$B$104,I37),0))</f>
        <v/>
      </c>
      <c r="Q37" s="12">
        <f>IF(OR(H37="",NOT(ISNUMBER(H37)),I37="",J37="",NOT(ISNUMBER(K37)),K37&lt;=0),"",IFERROR(SUMIFS($K$5:$K$104,$H$5:$H$104,H37,$I$5:$I$104,I37),0))</f>
        <v/>
      </c>
      <c r="R37" s="11">
        <f>IF(OR(H37="",NOT(ISNUMBER(H37)),I37="",J37="",NOT(ISNUMBER(K37)),K37&lt;=0),"",IF(COUNTIF('Work Orders'!$A$5:$A$104,J37)=0,"Work Order Missing",IF(COUNTIFS($A$5:$A$104,H37,$B$5:$B$104,I37)=0,"Calendar Missing",IF(COUNTIFS($A$5:$A$104,H37,$B$5:$B$104,I37)&gt;1,"Duplicate Calendar Entry",IF(N37&gt;M37,"Work Order Overallocated",IF(Q37&gt;P37,"Resource Overloaded","Ready"))))))</f>
        <v/>
      </c>
      <c r="S37" s="11">
        <f>IF(OR(R37="",R37="Ready"),"",COUNTIF($R$5:R37,"Planned Hours Needed")+COUNTIF($R$5:R37,"Work Order Missing")+COUNTIF($R$5:R37,"Calendar Missing")+COUNTIF($R$5:R37,"Duplicate Calendar Entry")+COUNTIF($R$5:R37,"Work Order Overallocated")+COUNTIF($R$5:R37,"Resource Overloaded"))</f>
        <v/>
      </c>
      <c r="T37" s="11">
        <f>IF(R37&lt;&gt;"Ready","",COUNTIF($R$5:R37,"Ready"))</f>
        <v/>
      </c>
    </row>
    <row r="38">
      <c r="A38" s="14" t="n"/>
      <c r="B38" s="13" t="n"/>
      <c r="C38" s="15" t="n"/>
      <c r="D38" s="12">
        <f>IF(OR(A38="",NOT(ISNUMBER(A38)),B38="",NOT(ISNUMBER(C38)),C38&lt;0),"",IFERROR(SUMIFS($K$5:$K$104,$H$5:$H$104,A38,$I$5:$I$104,B38),0))</f>
        <v/>
      </c>
      <c r="E38" s="12">
        <f>IF(OR(A38="",NOT(ISNUMBER(A38)),B38="",NOT(ISNUMBER(C38)),C38&lt;0),"",IFERROR(C38-D38,""))</f>
        <v/>
      </c>
      <c r="F38" s="11">
        <f>IF(OR(A38="",NOT(ISNUMBER(A38)),B38="",NOT(ISNUMBER(C38)),C38&lt;0),"",IF(COUNTIFS($A$5:$A$104,A38,$B$5:$B$104,B38)&gt;1,"Duplicate Calendar Entry",IF(D38&gt;C38,"Overloaded","Within Available Hours")))</f>
        <v/>
      </c>
      <c r="H38" s="14" t="n"/>
      <c r="I38" s="13" t="n"/>
      <c r="J38" s="13" t="n"/>
      <c r="K38" s="15" t="n"/>
      <c r="L38" s="10">
        <f>IF(OR(H38="",NOT(ISNUMBER(H38)),I38="",J38="",NOT(ISNUMBER(K38)),K38&lt;=0),"",IFERROR(INDEX('Work Orders'!$B$5:$B$104,MATCH(J38,'Work Orders'!$A$5:$A$104,0)),""))</f>
        <v/>
      </c>
      <c r="M38" s="12">
        <f>IF(OR(H38="",NOT(ISNUMBER(H38)),I38="",J38="",NOT(ISNUMBER(K38)),K38&lt;=0),"",IFERROR(INDEX('Work Orders'!$C$5:$C$104,MATCH(J38,'Work Orders'!$A$5:$A$104,0)),""))</f>
        <v/>
      </c>
      <c r="N38" s="12">
        <f>IF(OR(H38="",NOT(ISNUMBER(H38)),I38="",J38="",NOT(ISNUMBER(K38)),K38&lt;=0),"",IFERROR(SUMIFS($K$5:$K$104,$J$5:$J$104,J38),0))</f>
        <v/>
      </c>
      <c r="O38" s="12">
        <f>IF(OR(OR(H38="",NOT(ISNUMBER(H38)),I38="",J38="",NOT(ISNUMBER(K38)),K38&lt;=0),NOT(ISNUMBER(M38))),"",IFERROR(M38-N38,""))</f>
        <v/>
      </c>
      <c r="P38" s="12">
        <f>IF(OR(H38="",NOT(ISNUMBER(H38)),I38="",J38="",NOT(ISNUMBER(K38)),K38&lt;=0),"",IFERROR(SUMIFS($C$5:$C$104,$A$5:$A$104,H38,$B$5:$B$104,I38),0))</f>
        <v/>
      </c>
      <c r="Q38" s="12">
        <f>IF(OR(H38="",NOT(ISNUMBER(H38)),I38="",J38="",NOT(ISNUMBER(K38)),K38&lt;=0),"",IFERROR(SUMIFS($K$5:$K$104,$H$5:$H$104,H38,$I$5:$I$104,I38),0))</f>
        <v/>
      </c>
      <c r="R38" s="11">
        <f>IF(OR(H38="",NOT(ISNUMBER(H38)),I38="",J38="",NOT(ISNUMBER(K38)),K38&lt;=0),"",IF(COUNTIF('Work Orders'!$A$5:$A$104,J38)=0,"Work Order Missing",IF(COUNTIFS($A$5:$A$104,H38,$B$5:$B$104,I38)=0,"Calendar Missing",IF(COUNTIFS($A$5:$A$104,H38,$B$5:$B$104,I38)&gt;1,"Duplicate Calendar Entry",IF(N38&gt;M38,"Work Order Overallocated",IF(Q38&gt;P38,"Resource Overloaded","Ready"))))))</f>
        <v/>
      </c>
      <c r="S38" s="11">
        <f>IF(OR(R38="",R38="Ready"),"",COUNTIF($R$5:R38,"Planned Hours Needed")+COUNTIF($R$5:R38,"Work Order Missing")+COUNTIF($R$5:R38,"Calendar Missing")+COUNTIF($R$5:R38,"Duplicate Calendar Entry")+COUNTIF($R$5:R38,"Work Order Overallocated")+COUNTIF($R$5:R38,"Resource Overloaded"))</f>
        <v/>
      </c>
      <c r="T38" s="11">
        <f>IF(R38&lt;&gt;"Ready","",COUNTIF($R$5:R38,"Ready"))</f>
        <v/>
      </c>
    </row>
    <row r="39">
      <c r="A39" s="14" t="n"/>
      <c r="B39" s="13" t="n"/>
      <c r="C39" s="15" t="n"/>
      <c r="D39" s="12">
        <f>IF(OR(A39="",NOT(ISNUMBER(A39)),B39="",NOT(ISNUMBER(C39)),C39&lt;0),"",IFERROR(SUMIFS($K$5:$K$104,$H$5:$H$104,A39,$I$5:$I$104,B39),0))</f>
        <v/>
      </c>
      <c r="E39" s="12">
        <f>IF(OR(A39="",NOT(ISNUMBER(A39)),B39="",NOT(ISNUMBER(C39)),C39&lt;0),"",IFERROR(C39-D39,""))</f>
        <v/>
      </c>
      <c r="F39" s="11">
        <f>IF(OR(A39="",NOT(ISNUMBER(A39)),B39="",NOT(ISNUMBER(C39)),C39&lt;0),"",IF(COUNTIFS($A$5:$A$104,A39,$B$5:$B$104,B39)&gt;1,"Duplicate Calendar Entry",IF(D39&gt;C39,"Overloaded","Within Available Hours")))</f>
        <v/>
      </c>
      <c r="H39" s="14" t="n"/>
      <c r="I39" s="13" t="n"/>
      <c r="J39" s="13" t="n"/>
      <c r="K39" s="15" t="n"/>
      <c r="L39" s="10">
        <f>IF(OR(H39="",NOT(ISNUMBER(H39)),I39="",J39="",NOT(ISNUMBER(K39)),K39&lt;=0),"",IFERROR(INDEX('Work Orders'!$B$5:$B$104,MATCH(J39,'Work Orders'!$A$5:$A$104,0)),""))</f>
        <v/>
      </c>
      <c r="M39" s="12">
        <f>IF(OR(H39="",NOT(ISNUMBER(H39)),I39="",J39="",NOT(ISNUMBER(K39)),K39&lt;=0),"",IFERROR(INDEX('Work Orders'!$C$5:$C$104,MATCH(J39,'Work Orders'!$A$5:$A$104,0)),""))</f>
        <v/>
      </c>
      <c r="N39" s="12">
        <f>IF(OR(H39="",NOT(ISNUMBER(H39)),I39="",J39="",NOT(ISNUMBER(K39)),K39&lt;=0),"",IFERROR(SUMIFS($K$5:$K$104,$J$5:$J$104,J39),0))</f>
        <v/>
      </c>
      <c r="O39" s="12">
        <f>IF(OR(OR(H39="",NOT(ISNUMBER(H39)),I39="",J39="",NOT(ISNUMBER(K39)),K39&lt;=0),NOT(ISNUMBER(M39))),"",IFERROR(M39-N39,""))</f>
        <v/>
      </c>
      <c r="P39" s="12">
        <f>IF(OR(H39="",NOT(ISNUMBER(H39)),I39="",J39="",NOT(ISNUMBER(K39)),K39&lt;=0),"",IFERROR(SUMIFS($C$5:$C$104,$A$5:$A$104,H39,$B$5:$B$104,I39),0))</f>
        <v/>
      </c>
      <c r="Q39" s="12">
        <f>IF(OR(H39="",NOT(ISNUMBER(H39)),I39="",J39="",NOT(ISNUMBER(K39)),K39&lt;=0),"",IFERROR(SUMIFS($K$5:$K$104,$H$5:$H$104,H39,$I$5:$I$104,I39),0))</f>
        <v/>
      </c>
      <c r="R39" s="11">
        <f>IF(OR(H39="",NOT(ISNUMBER(H39)),I39="",J39="",NOT(ISNUMBER(K39)),K39&lt;=0),"",IF(COUNTIF('Work Orders'!$A$5:$A$104,J39)=0,"Work Order Missing",IF(COUNTIFS($A$5:$A$104,H39,$B$5:$B$104,I39)=0,"Calendar Missing",IF(COUNTIFS($A$5:$A$104,H39,$B$5:$B$104,I39)&gt;1,"Duplicate Calendar Entry",IF(N39&gt;M39,"Work Order Overallocated",IF(Q39&gt;P39,"Resource Overloaded","Ready"))))))</f>
        <v/>
      </c>
      <c r="S39" s="11">
        <f>IF(OR(R39="",R39="Ready"),"",COUNTIF($R$5:R39,"Planned Hours Needed")+COUNTIF($R$5:R39,"Work Order Missing")+COUNTIF($R$5:R39,"Calendar Missing")+COUNTIF($R$5:R39,"Duplicate Calendar Entry")+COUNTIF($R$5:R39,"Work Order Overallocated")+COUNTIF($R$5:R39,"Resource Overloaded"))</f>
        <v/>
      </c>
      <c r="T39" s="11">
        <f>IF(R39&lt;&gt;"Ready","",COUNTIF($R$5:R39,"Ready"))</f>
        <v/>
      </c>
    </row>
    <row r="40">
      <c r="A40" s="14" t="n"/>
      <c r="B40" s="13" t="n"/>
      <c r="C40" s="15" t="n"/>
      <c r="D40" s="12">
        <f>IF(OR(A40="",NOT(ISNUMBER(A40)),B40="",NOT(ISNUMBER(C40)),C40&lt;0),"",IFERROR(SUMIFS($K$5:$K$104,$H$5:$H$104,A40,$I$5:$I$104,B40),0))</f>
        <v/>
      </c>
      <c r="E40" s="12">
        <f>IF(OR(A40="",NOT(ISNUMBER(A40)),B40="",NOT(ISNUMBER(C40)),C40&lt;0),"",IFERROR(C40-D40,""))</f>
        <v/>
      </c>
      <c r="F40" s="11">
        <f>IF(OR(A40="",NOT(ISNUMBER(A40)),B40="",NOT(ISNUMBER(C40)),C40&lt;0),"",IF(COUNTIFS($A$5:$A$104,A40,$B$5:$B$104,B40)&gt;1,"Duplicate Calendar Entry",IF(D40&gt;C40,"Overloaded","Within Available Hours")))</f>
        <v/>
      </c>
      <c r="H40" s="14" t="n"/>
      <c r="I40" s="13" t="n"/>
      <c r="J40" s="13" t="n"/>
      <c r="K40" s="15" t="n"/>
      <c r="L40" s="10">
        <f>IF(OR(H40="",NOT(ISNUMBER(H40)),I40="",J40="",NOT(ISNUMBER(K40)),K40&lt;=0),"",IFERROR(INDEX('Work Orders'!$B$5:$B$104,MATCH(J40,'Work Orders'!$A$5:$A$104,0)),""))</f>
        <v/>
      </c>
      <c r="M40" s="12">
        <f>IF(OR(H40="",NOT(ISNUMBER(H40)),I40="",J40="",NOT(ISNUMBER(K40)),K40&lt;=0),"",IFERROR(INDEX('Work Orders'!$C$5:$C$104,MATCH(J40,'Work Orders'!$A$5:$A$104,0)),""))</f>
        <v/>
      </c>
      <c r="N40" s="12">
        <f>IF(OR(H40="",NOT(ISNUMBER(H40)),I40="",J40="",NOT(ISNUMBER(K40)),K40&lt;=0),"",IFERROR(SUMIFS($K$5:$K$104,$J$5:$J$104,J40),0))</f>
        <v/>
      </c>
      <c r="O40" s="12">
        <f>IF(OR(OR(H40="",NOT(ISNUMBER(H40)),I40="",J40="",NOT(ISNUMBER(K40)),K40&lt;=0),NOT(ISNUMBER(M40))),"",IFERROR(M40-N40,""))</f>
        <v/>
      </c>
      <c r="P40" s="12">
        <f>IF(OR(H40="",NOT(ISNUMBER(H40)),I40="",J40="",NOT(ISNUMBER(K40)),K40&lt;=0),"",IFERROR(SUMIFS($C$5:$C$104,$A$5:$A$104,H40,$B$5:$B$104,I40),0))</f>
        <v/>
      </c>
      <c r="Q40" s="12">
        <f>IF(OR(H40="",NOT(ISNUMBER(H40)),I40="",J40="",NOT(ISNUMBER(K40)),K40&lt;=0),"",IFERROR(SUMIFS($K$5:$K$104,$H$5:$H$104,H40,$I$5:$I$104,I40),0))</f>
        <v/>
      </c>
      <c r="R40" s="11">
        <f>IF(OR(H40="",NOT(ISNUMBER(H40)),I40="",J40="",NOT(ISNUMBER(K40)),K40&lt;=0),"",IF(COUNTIF('Work Orders'!$A$5:$A$104,J40)=0,"Work Order Missing",IF(COUNTIFS($A$5:$A$104,H40,$B$5:$B$104,I40)=0,"Calendar Missing",IF(COUNTIFS($A$5:$A$104,H40,$B$5:$B$104,I40)&gt;1,"Duplicate Calendar Entry",IF(N40&gt;M40,"Work Order Overallocated",IF(Q40&gt;P40,"Resource Overloaded","Ready"))))))</f>
        <v/>
      </c>
      <c r="S40" s="11">
        <f>IF(OR(R40="",R40="Ready"),"",COUNTIF($R$5:R40,"Planned Hours Needed")+COUNTIF($R$5:R40,"Work Order Missing")+COUNTIF($R$5:R40,"Calendar Missing")+COUNTIF($R$5:R40,"Duplicate Calendar Entry")+COUNTIF($R$5:R40,"Work Order Overallocated")+COUNTIF($R$5:R40,"Resource Overloaded"))</f>
        <v/>
      </c>
      <c r="T40" s="11">
        <f>IF(R40&lt;&gt;"Ready","",COUNTIF($R$5:R40,"Ready"))</f>
        <v/>
      </c>
    </row>
    <row r="41">
      <c r="A41" s="14" t="n"/>
      <c r="B41" s="13" t="n"/>
      <c r="C41" s="15" t="n"/>
      <c r="D41" s="12">
        <f>IF(OR(A41="",NOT(ISNUMBER(A41)),B41="",NOT(ISNUMBER(C41)),C41&lt;0),"",IFERROR(SUMIFS($K$5:$K$104,$H$5:$H$104,A41,$I$5:$I$104,B41),0))</f>
        <v/>
      </c>
      <c r="E41" s="12">
        <f>IF(OR(A41="",NOT(ISNUMBER(A41)),B41="",NOT(ISNUMBER(C41)),C41&lt;0),"",IFERROR(C41-D41,""))</f>
        <v/>
      </c>
      <c r="F41" s="11">
        <f>IF(OR(A41="",NOT(ISNUMBER(A41)),B41="",NOT(ISNUMBER(C41)),C41&lt;0),"",IF(COUNTIFS($A$5:$A$104,A41,$B$5:$B$104,B41)&gt;1,"Duplicate Calendar Entry",IF(D41&gt;C41,"Overloaded","Within Available Hours")))</f>
        <v/>
      </c>
      <c r="H41" s="14" t="n"/>
      <c r="I41" s="13" t="n"/>
      <c r="J41" s="13" t="n"/>
      <c r="K41" s="15" t="n"/>
      <c r="L41" s="10">
        <f>IF(OR(H41="",NOT(ISNUMBER(H41)),I41="",J41="",NOT(ISNUMBER(K41)),K41&lt;=0),"",IFERROR(INDEX('Work Orders'!$B$5:$B$104,MATCH(J41,'Work Orders'!$A$5:$A$104,0)),""))</f>
        <v/>
      </c>
      <c r="M41" s="12">
        <f>IF(OR(H41="",NOT(ISNUMBER(H41)),I41="",J41="",NOT(ISNUMBER(K41)),K41&lt;=0),"",IFERROR(INDEX('Work Orders'!$C$5:$C$104,MATCH(J41,'Work Orders'!$A$5:$A$104,0)),""))</f>
        <v/>
      </c>
      <c r="N41" s="12">
        <f>IF(OR(H41="",NOT(ISNUMBER(H41)),I41="",J41="",NOT(ISNUMBER(K41)),K41&lt;=0),"",IFERROR(SUMIFS($K$5:$K$104,$J$5:$J$104,J41),0))</f>
        <v/>
      </c>
      <c r="O41" s="12">
        <f>IF(OR(OR(H41="",NOT(ISNUMBER(H41)),I41="",J41="",NOT(ISNUMBER(K41)),K41&lt;=0),NOT(ISNUMBER(M41))),"",IFERROR(M41-N41,""))</f>
        <v/>
      </c>
      <c r="P41" s="12">
        <f>IF(OR(H41="",NOT(ISNUMBER(H41)),I41="",J41="",NOT(ISNUMBER(K41)),K41&lt;=0),"",IFERROR(SUMIFS($C$5:$C$104,$A$5:$A$104,H41,$B$5:$B$104,I41),0))</f>
        <v/>
      </c>
      <c r="Q41" s="12">
        <f>IF(OR(H41="",NOT(ISNUMBER(H41)),I41="",J41="",NOT(ISNUMBER(K41)),K41&lt;=0),"",IFERROR(SUMIFS($K$5:$K$104,$H$5:$H$104,H41,$I$5:$I$104,I41),0))</f>
        <v/>
      </c>
      <c r="R41" s="11">
        <f>IF(OR(H41="",NOT(ISNUMBER(H41)),I41="",J41="",NOT(ISNUMBER(K41)),K41&lt;=0),"",IF(COUNTIF('Work Orders'!$A$5:$A$104,J41)=0,"Work Order Missing",IF(COUNTIFS($A$5:$A$104,H41,$B$5:$B$104,I41)=0,"Calendar Missing",IF(COUNTIFS($A$5:$A$104,H41,$B$5:$B$104,I41)&gt;1,"Duplicate Calendar Entry",IF(N41&gt;M41,"Work Order Overallocated",IF(Q41&gt;P41,"Resource Overloaded","Ready"))))))</f>
        <v/>
      </c>
      <c r="S41" s="11">
        <f>IF(OR(R41="",R41="Ready"),"",COUNTIF($R$5:R41,"Planned Hours Needed")+COUNTIF($R$5:R41,"Work Order Missing")+COUNTIF($R$5:R41,"Calendar Missing")+COUNTIF($R$5:R41,"Duplicate Calendar Entry")+COUNTIF($R$5:R41,"Work Order Overallocated")+COUNTIF($R$5:R41,"Resource Overloaded"))</f>
        <v/>
      </c>
      <c r="T41" s="11">
        <f>IF(R41&lt;&gt;"Ready","",COUNTIF($R$5:R41,"Ready"))</f>
        <v/>
      </c>
    </row>
    <row r="42">
      <c r="A42" s="14" t="n"/>
      <c r="B42" s="13" t="n"/>
      <c r="C42" s="15" t="n"/>
      <c r="D42" s="12">
        <f>IF(OR(A42="",NOT(ISNUMBER(A42)),B42="",NOT(ISNUMBER(C42)),C42&lt;0),"",IFERROR(SUMIFS($K$5:$K$104,$H$5:$H$104,A42,$I$5:$I$104,B42),0))</f>
        <v/>
      </c>
      <c r="E42" s="12">
        <f>IF(OR(A42="",NOT(ISNUMBER(A42)),B42="",NOT(ISNUMBER(C42)),C42&lt;0),"",IFERROR(C42-D42,""))</f>
        <v/>
      </c>
      <c r="F42" s="11">
        <f>IF(OR(A42="",NOT(ISNUMBER(A42)),B42="",NOT(ISNUMBER(C42)),C42&lt;0),"",IF(COUNTIFS($A$5:$A$104,A42,$B$5:$B$104,B42)&gt;1,"Duplicate Calendar Entry",IF(D42&gt;C42,"Overloaded","Within Available Hours")))</f>
        <v/>
      </c>
      <c r="H42" s="14" t="n"/>
      <c r="I42" s="13" t="n"/>
      <c r="J42" s="13" t="n"/>
      <c r="K42" s="15" t="n"/>
      <c r="L42" s="10">
        <f>IF(OR(H42="",NOT(ISNUMBER(H42)),I42="",J42="",NOT(ISNUMBER(K42)),K42&lt;=0),"",IFERROR(INDEX('Work Orders'!$B$5:$B$104,MATCH(J42,'Work Orders'!$A$5:$A$104,0)),""))</f>
        <v/>
      </c>
      <c r="M42" s="12">
        <f>IF(OR(H42="",NOT(ISNUMBER(H42)),I42="",J42="",NOT(ISNUMBER(K42)),K42&lt;=0),"",IFERROR(INDEX('Work Orders'!$C$5:$C$104,MATCH(J42,'Work Orders'!$A$5:$A$104,0)),""))</f>
        <v/>
      </c>
      <c r="N42" s="12">
        <f>IF(OR(H42="",NOT(ISNUMBER(H42)),I42="",J42="",NOT(ISNUMBER(K42)),K42&lt;=0),"",IFERROR(SUMIFS($K$5:$K$104,$J$5:$J$104,J42),0))</f>
        <v/>
      </c>
      <c r="O42" s="12">
        <f>IF(OR(OR(H42="",NOT(ISNUMBER(H42)),I42="",J42="",NOT(ISNUMBER(K42)),K42&lt;=0),NOT(ISNUMBER(M42))),"",IFERROR(M42-N42,""))</f>
        <v/>
      </c>
      <c r="P42" s="12">
        <f>IF(OR(H42="",NOT(ISNUMBER(H42)),I42="",J42="",NOT(ISNUMBER(K42)),K42&lt;=0),"",IFERROR(SUMIFS($C$5:$C$104,$A$5:$A$104,H42,$B$5:$B$104,I42),0))</f>
        <v/>
      </c>
      <c r="Q42" s="12">
        <f>IF(OR(H42="",NOT(ISNUMBER(H42)),I42="",J42="",NOT(ISNUMBER(K42)),K42&lt;=0),"",IFERROR(SUMIFS($K$5:$K$104,$H$5:$H$104,H42,$I$5:$I$104,I42),0))</f>
        <v/>
      </c>
      <c r="R42" s="11">
        <f>IF(OR(H42="",NOT(ISNUMBER(H42)),I42="",J42="",NOT(ISNUMBER(K42)),K42&lt;=0),"",IF(COUNTIF('Work Orders'!$A$5:$A$104,J42)=0,"Work Order Missing",IF(COUNTIFS($A$5:$A$104,H42,$B$5:$B$104,I42)=0,"Calendar Missing",IF(COUNTIFS($A$5:$A$104,H42,$B$5:$B$104,I42)&gt;1,"Duplicate Calendar Entry",IF(N42&gt;M42,"Work Order Overallocated",IF(Q42&gt;P42,"Resource Overloaded","Ready"))))))</f>
        <v/>
      </c>
      <c r="S42" s="11">
        <f>IF(OR(R42="",R42="Ready"),"",COUNTIF($R$5:R42,"Planned Hours Needed")+COUNTIF($R$5:R42,"Work Order Missing")+COUNTIF($R$5:R42,"Calendar Missing")+COUNTIF($R$5:R42,"Duplicate Calendar Entry")+COUNTIF($R$5:R42,"Work Order Overallocated")+COUNTIF($R$5:R42,"Resource Overloaded"))</f>
        <v/>
      </c>
      <c r="T42" s="11">
        <f>IF(R42&lt;&gt;"Ready","",COUNTIF($R$5:R42,"Ready"))</f>
        <v/>
      </c>
    </row>
    <row r="43">
      <c r="A43" s="14" t="n"/>
      <c r="B43" s="13" t="n"/>
      <c r="C43" s="15" t="n"/>
      <c r="D43" s="12">
        <f>IF(OR(A43="",NOT(ISNUMBER(A43)),B43="",NOT(ISNUMBER(C43)),C43&lt;0),"",IFERROR(SUMIFS($K$5:$K$104,$H$5:$H$104,A43,$I$5:$I$104,B43),0))</f>
        <v/>
      </c>
      <c r="E43" s="12">
        <f>IF(OR(A43="",NOT(ISNUMBER(A43)),B43="",NOT(ISNUMBER(C43)),C43&lt;0),"",IFERROR(C43-D43,""))</f>
        <v/>
      </c>
      <c r="F43" s="11">
        <f>IF(OR(A43="",NOT(ISNUMBER(A43)),B43="",NOT(ISNUMBER(C43)),C43&lt;0),"",IF(COUNTIFS($A$5:$A$104,A43,$B$5:$B$104,B43)&gt;1,"Duplicate Calendar Entry",IF(D43&gt;C43,"Overloaded","Within Available Hours")))</f>
        <v/>
      </c>
      <c r="H43" s="14" t="n"/>
      <c r="I43" s="13" t="n"/>
      <c r="J43" s="13" t="n"/>
      <c r="K43" s="15" t="n"/>
      <c r="L43" s="10">
        <f>IF(OR(H43="",NOT(ISNUMBER(H43)),I43="",J43="",NOT(ISNUMBER(K43)),K43&lt;=0),"",IFERROR(INDEX('Work Orders'!$B$5:$B$104,MATCH(J43,'Work Orders'!$A$5:$A$104,0)),""))</f>
        <v/>
      </c>
      <c r="M43" s="12">
        <f>IF(OR(H43="",NOT(ISNUMBER(H43)),I43="",J43="",NOT(ISNUMBER(K43)),K43&lt;=0),"",IFERROR(INDEX('Work Orders'!$C$5:$C$104,MATCH(J43,'Work Orders'!$A$5:$A$104,0)),""))</f>
        <v/>
      </c>
      <c r="N43" s="12">
        <f>IF(OR(H43="",NOT(ISNUMBER(H43)),I43="",J43="",NOT(ISNUMBER(K43)),K43&lt;=0),"",IFERROR(SUMIFS($K$5:$K$104,$J$5:$J$104,J43),0))</f>
        <v/>
      </c>
      <c r="O43" s="12">
        <f>IF(OR(OR(H43="",NOT(ISNUMBER(H43)),I43="",J43="",NOT(ISNUMBER(K43)),K43&lt;=0),NOT(ISNUMBER(M43))),"",IFERROR(M43-N43,""))</f>
        <v/>
      </c>
      <c r="P43" s="12">
        <f>IF(OR(H43="",NOT(ISNUMBER(H43)),I43="",J43="",NOT(ISNUMBER(K43)),K43&lt;=0),"",IFERROR(SUMIFS($C$5:$C$104,$A$5:$A$104,H43,$B$5:$B$104,I43),0))</f>
        <v/>
      </c>
      <c r="Q43" s="12">
        <f>IF(OR(H43="",NOT(ISNUMBER(H43)),I43="",J43="",NOT(ISNUMBER(K43)),K43&lt;=0),"",IFERROR(SUMIFS($K$5:$K$104,$H$5:$H$104,H43,$I$5:$I$104,I43),0))</f>
        <v/>
      </c>
      <c r="R43" s="11">
        <f>IF(OR(H43="",NOT(ISNUMBER(H43)),I43="",J43="",NOT(ISNUMBER(K43)),K43&lt;=0),"",IF(COUNTIF('Work Orders'!$A$5:$A$104,J43)=0,"Work Order Missing",IF(COUNTIFS($A$5:$A$104,H43,$B$5:$B$104,I43)=0,"Calendar Missing",IF(COUNTIFS($A$5:$A$104,H43,$B$5:$B$104,I43)&gt;1,"Duplicate Calendar Entry",IF(N43&gt;M43,"Work Order Overallocated",IF(Q43&gt;P43,"Resource Overloaded","Ready"))))))</f>
        <v/>
      </c>
      <c r="S43" s="11">
        <f>IF(OR(R43="",R43="Ready"),"",COUNTIF($R$5:R43,"Planned Hours Needed")+COUNTIF($R$5:R43,"Work Order Missing")+COUNTIF($R$5:R43,"Calendar Missing")+COUNTIF($R$5:R43,"Duplicate Calendar Entry")+COUNTIF($R$5:R43,"Work Order Overallocated")+COUNTIF($R$5:R43,"Resource Overloaded"))</f>
        <v/>
      </c>
      <c r="T43" s="11">
        <f>IF(R43&lt;&gt;"Ready","",COUNTIF($R$5:R43,"Ready"))</f>
        <v/>
      </c>
    </row>
    <row r="44">
      <c r="A44" s="14" t="n"/>
      <c r="B44" s="13" t="n"/>
      <c r="C44" s="15" t="n"/>
      <c r="D44" s="12">
        <f>IF(OR(A44="",NOT(ISNUMBER(A44)),B44="",NOT(ISNUMBER(C44)),C44&lt;0),"",IFERROR(SUMIFS($K$5:$K$104,$H$5:$H$104,A44,$I$5:$I$104,B44),0))</f>
        <v/>
      </c>
      <c r="E44" s="12">
        <f>IF(OR(A44="",NOT(ISNUMBER(A44)),B44="",NOT(ISNUMBER(C44)),C44&lt;0),"",IFERROR(C44-D44,""))</f>
        <v/>
      </c>
      <c r="F44" s="11">
        <f>IF(OR(A44="",NOT(ISNUMBER(A44)),B44="",NOT(ISNUMBER(C44)),C44&lt;0),"",IF(COUNTIFS($A$5:$A$104,A44,$B$5:$B$104,B44)&gt;1,"Duplicate Calendar Entry",IF(D44&gt;C44,"Overloaded","Within Available Hours")))</f>
        <v/>
      </c>
      <c r="H44" s="14" t="n"/>
      <c r="I44" s="13" t="n"/>
      <c r="J44" s="13" t="n"/>
      <c r="K44" s="15" t="n"/>
      <c r="L44" s="10">
        <f>IF(OR(H44="",NOT(ISNUMBER(H44)),I44="",J44="",NOT(ISNUMBER(K44)),K44&lt;=0),"",IFERROR(INDEX('Work Orders'!$B$5:$B$104,MATCH(J44,'Work Orders'!$A$5:$A$104,0)),""))</f>
        <v/>
      </c>
      <c r="M44" s="12">
        <f>IF(OR(H44="",NOT(ISNUMBER(H44)),I44="",J44="",NOT(ISNUMBER(K44)),K44&lt;=0),"",IFERROR(INDEX('Work Orders'!$C$5:$C$104,MATCH(J44,'Work Orders'!$A$5:$A$104,0)),""))</f>
        <v/>
      </c>
      <c r="N44" s="12">
        <f>IF(OR(H44="",NOT(ISNUMBER(H44)),I44="",J44="",NOT(ISNUMBER(K44)),K44&lt;=0),"",IFERROR(SUMIFS($K$5:$K$104,$J$5:$J$104,J44),0))</f>
        <v/>
      </c>
      <c r="O44" s="12">
        <f>IF(OR(OR(H44="",NOT(ISNUMBER(H44)),I44="",J44="",NOT(ISNUMBER(K44)),K44&lt;=0),NOT(ISNUMBER(M44))),"",IFERROR(M44-N44,""))</f>
        <v/>
      </c>
      <c r="P44" s="12">
        <f>IF(OR(H44="",NOT(ISNUMBER(H44)),I44="",J44="",NOT(ISNUMBER(K44)),K44&lt;=0),"",IFERROR(SUMIFS($C$5:$C$104,$A$5:$A$104,H44,$B$5:$B$104,I44),0))</f>
        <v/>
      </c>
      <c r="Q44" s="12">
        <f>IF(OR(H44="",NOT(ISNUMBER(H44)),I44="",J44="",NOT(ISNUMBER(K44)),K44&lt;=0),"",IFERROR(SUMIFS($K$5:$K$104,$H$5:$H$104,H44,$I$5:$I$104,I44),0))</f>
        <v/>
      </c>
      <c r="R44" s="11">
        <f>IF(OR(H44="",NOT(ISNUMBER(H44)),I44="",J44="",NOT(ISNUMBER(K44)),K44&lt;=0),"",IF(COUNTIF('Work Orders'!$A$5:$A$104,J44)=0,"Work Order Missing",IF(COUNTIFS($A$5:$A$104,H44,$B$5:$B$104,I44)=0,"Calendar Missing",IF(COUNTIFS($A$5:$A$104,H44,$B$5:$B$104,I44)&gt;1,"Duplicate Calendar Entry",IF(N44&gt;M44,"Work Order Overallocated",IF(Q44&gt;P44,"Resource Overloaded","Ready"))))))</f>
        <v/>
      </c>
      <c r="S44" s="11">
        <f>IF(OR(R44="",R44="Ready"),"",COUNTIF($R$5:R44,"Planned Hours Needed")+COUNTIF($R$5:R44,"Work Order Missing")+COUNTIF($R$5:R44,"Calendar Missing")+COUNTIF($R$5:R44,"Duplicate Calendar Entry")+COUNTIF($R$5:R44,"Work Order Overallocated")+COUNTIF($R$5:R44,"Resource Overloaded"))</f>
        <v/>
      </c>
      <c r="T44" s="11">
        <f>IF(R44&lt;&gt;"Ready","",COUNTIF($R$5:R44,"Ready"))</f>
        <v/>
      </c>
    </row>
    <row r="45">
      <c r="A45" s="14" t="n"/>
      <c r="B45" s="13" t="n"/>
      <c r="C45" s="15" t="n"/>
      <c r="D45" s="12">
        <f>IF(OR(A45="",NOT(ISNUMBER(A45)),B45="",NOT(ISNUMBER(C45)),C45&lt;0),"",IFERROR(SUMIFS($K$5:$K$104,$H$5:$H$104,A45,$I$5:$I$104,B45),0))</f>
        <v/>
      </c>
      <c r="E45" s="12">
        <f>IF(OR(A45="",NOT(ISNUMBER(A45)),B45="",NOT(ISNUMBER(C45)),C45&lt;0),"",IFERROR(C45-D45,""))</f>
        <v/>
      </c>
      <c r="F45" s="11">
        <f>IF(OR(A45="",NOT(ISNUMBER(A45)),B45="",NOT(ISNUMBER(C45)),C45&lt;0),"",IF(COUNTIFS($A$5:$A$104,A45,$B$5:$B$104,B45)&gt;1,"Duplicate Calendar Entry",IF(D45&gt;C45,"Overloaded","Within Available Hours")))</f>
        <v/>
      </c>
      <c r="H45" s="14" t="n"/>
      <c r="I45" s="13" t="n"/>
      <c r="J45" s="13" t="n"/>
      <c r="K45" s="15" t="n"/>
      <c r="L45" s="10">
        <f>IF(OR(H45="",NOT(ISNUMBER(H45)),I45="",J45="",NOT(ISNUMBER(K45)),K45&lt;=0),"",IFERROR(INDEX('Work Orders'!$B$5:$B$104,MATCH(J45,'Work Orders'!$A$5:$A$104,0)),""))</f>
        <v/>
      </c>
      <c r="M45" s="12">
        <f>IF(OR(H45="",NOT(ISNUMBER(H45)),I45="",J45="",NOT(ISNUMBER(K45)),K45&lt;=0),"",IFERROR(INDEX('Work Orders'!$C$5:$C$104,MATCH(J45,'Work Orders'!$A$5:$A$104,0)),""))</f>
        <v/>
      </c>
      <c r="N45" s="12">
        <f>IF(OR(H45="",NOT(ISNUMBER(H45)),I45="",J45="",NOT(ISNUMBER(K45)),K45&lt;=0),"",IFERROR(SUMIFS($K$5:$K$104,$J$5:$J$104,J45),0))</f>
        <v/>
      </c>
      <c r="O45" s="12">
        <f>IF(OR(OR(H45="",NOT(ISNUMBER(H45)),I45="",J45="",NOT(ISNUMBER(K45)),K45&lt;=0),NOT(ISNUMBER(M45))),"",IFERROR(M45-N45,""))</f>
        <v/>
      </c>
      <c r="P45" s="12">
        <f>IF(OR(H45="",NOT(ISNUMBER(H45)),I45="",J45="",NOT(ISNUMBER(K45)),K45&lt;=0),"",IFERROR(SUMIFS($C$5:$C$104,$A$5:$A$104,H45,$B$5:$B$104,I45),0))</f>
        <v/>
      </c>
      <c r="Q45" s="12">
        <f>IF(OR(H45="",NOT(ISNUMBER(H45)),I45="",J45="",NOT(ISNUMBER(K45)),K45&lt;=0),"",IFERROR(SUMIFS($K$5:$K$104,$H$5:$H$104,H45,$I$5:$I$104,I45),0))</f>
        <v/>
      </c>
      <c r="R45" s="11">
        <f>IF(OR(H45="",NOT(ISNUMBER(H45)),I45="",J45="",NOT(ISNUMBER(K45)),K45&lt;=0),"",IF(COUNTIF('Work Orders'!$A$5:$A$104,J45)=0,"Work Order Missing",IF(COUNTIFS($A$5:$A$104,H45,$B$5:$B$104,I45)=0,"Calendar Missing",IF(COUNTIFS($A$5:$A$104,H45,$B$5:$B$104,I45)&gt;1,"Duplicate Calendar Entry",IF(N45&gt;M45,"Work Order Overallocated",IF(Q45&gt;P45,"Resource Overloaded","Ready"))))))</f>
        <v/>
      </c>
      <c r="S45" s="11">
        <f>IF(OR(R45="",R45="Ready"),"",COUNTIF($R$5:R45,"Planned Hours Needed")+COUNTIF($R$5:R45,"Work Order Missing")+COUNTIF($R$5:R45,"Calendar Missing")+COUNTIF($R$5:R45,"Duplicate Calendar Entry")+COUNTIF($R$5:R45,"Work Order Overallocated")+COUNTIF($R$5:R45,"Resource Overloaded"))</f>
        <v/>
      </c>
      <c r="T45" s="11">
        <f>IF(R45&lt;&gt;"Ready","",COUNTIF($R$5:R45,"Ready"))</f>
        <v/>
      </c>
    </row>
    <row r="46">
      <c r="A46" s="14" t="n"/>
      <c r="B46" s="13" t="n"/>
      <c r="C46" s="15" t="n"/>
      <c r="D46" s="12">
        <f>IF(OR(A46="",NOT(ISNUMBER(A46)),B46="",NOT(ISNUMBER(C46)),C46&lt;0),"",IFERROR(SUMIFS($K$5:$K$104,$H$5:$H$104,A46,$I$5:$I$104,B46),0))</f>
        <v/>
      </c>
      <c r="E46" s="12">
        <f>IF(OR(A46="",NOT(ISNUMBER(A46)),B46="",NOT(ISNUMBER(C46)),C46&lt;0),"",IFERROR(C46-D46,""))</f>
        <v/>
      </c>
      <c r="F46" s="11">
        <f>IF(OR(A46="",NOT(ISNUMBER(A46)),B46="",NOT(ISNUMBER(C46)),C46&lt;0),"",IF(COUNTIFS($A$5:$A$104,A46,$B$5:$B$104,B46)&gt;1,"Duplicate Calendar Entry",IF(D46&gt;C46,"Overloaded","Within Available Hours")))</f>
        <v/>
      </c>
      <c r="H46" s="14" t="n"/>
      <c r="I46" s="13" t="n"/>
      <c r="J46" s="13" t="n"/>
      <c r="K46" s="15" t="n"/>
      <c r="L46" s="10">
        <f>IF(OR(H46="",NOT(ISNUMBER(H46)),I46="",J46="",NOT(ISNUMBER(K46)),K46&lt;=0),"",IFERROR(INDEX('Work Orders'!$B$5:$B$104,MATCH(J46,'Work Orders'!$A$5:$A$104,0)),""))</f>
        <v/>
      </c>
      <c r="M46" s="12">
        <f>IF(OR(H46="",NOT(ISNUMBER(H46)),I46="",J46="",NOT(ISNUMBER(K46)),K46&lt;=0),"",IFERROR(INDEX('Work Orders'!$C$5:$C$104,MATCH(J46,'Work Orders'!$A$5:$A$104,0)),""))</f>
        <v/>
      </c>
      <c r="N46" s="12">
        <f>IF(OR(H46="",NOT(ISNUMBER(H46)),I46="",J46="",NOT(ISNUMBER(K46)),K46&lt;=0),"",IFERROR(SUMIFS($K$5:$K$104,$J$5:$J$104,J46),0))</f>
        <v/>
      </c>
      <c r="O46" s="12">
        <f>IF(OR(OR(H46="",NOT(ISNUMBER(H46)),I46="",J46="",NOT(ISNUMBER(K46)),K46&lt;=0),NOT(ISNUMBER(M46))),"",IFERROR(M46-N46,""))</f>
        <v/>
      </c>
      <c r="P46" s="12">
        <f>IF(OR(H46="",NOT(ISNUMBER(H46)),I46="",J46="",NOT(ISNUMBER(K46)),K46&lt;=0),"",IFERROR(SUMIFS($C$5:$C$104,$A$5:$A$104,H46,$B$5:$B$104,I46),0))</f>
        <v/>
      </c>
      <c r="Q46" s="12">
        <f>IF(OR(H46="",NOT(ISNUMBER(H46)),I46="",J46="",NOT(ISNUMBER(K46)),K46&lt;=0),"",IFERROR(SUMIFS($K$5:$K$104,$H$5:$H$104,H46,$I$5:$I$104,I46),0))</f>
        <v/>
      </c>
      <c r="R46" s="11">
        <f>IF(OR(H46="",NOT(ISNUMBER(H46)),I46="",J46="",NOT(ISNUMBER(K46)),K46&lt;=0),"",IF(COUNTIF('Work Orders'!$A$5:$A$104,J46)=0,"Work Order Missing",IF(COUNTIFS($A$5:$A$104,H46,$B$5:$B$104,I46)=0,"Calendar Missing",IF(COUNTIFS($A$5:$A$104,H46,$B$5:$B$104,I46)&gt;1,"Duplicate Calendar Entry",IF(N46&gt;M46,"Work Order Overallocated",IF(Q46&gt;P46,"Resource Overloaded","Ready"))))))</f>
        <v/>
      </c>
      <c r="S46" s="11">
        <f>IF(OR(R46="",R46="Ready"),"",COUNTIF($R$5:R46,"Planned Hours Needed")+COUNTIF($R$5:R46,"Work Order Missing")+COUNTIF($R$5:R46,"Calendar Missing")+COUNTIF($R$5:R46,"Duplicate Calendar Entry")+COUNTIF($R$5:R46,"Work Order Overallocated")+COUNTIF($R$5:R46,"Resource Overloaded"))</f>
        <v/>
      </c>
      <c r="T46" s="11">
        <f>IF(R46&lt;&gt;"Ready","",COUNTIF($R$5:R46,"Ready"))</f>
        <v/>
      </c>
    </row>
    <row r="47">
      <c r="A47" s="14" t="n"/>
      <c r="B47" s="13" t="n"/>
      <c r="C47" s="15" t="n"/>
      <c r="D47" s="12">
        <f>IF(OR(A47="",NOT(ISNUMBER(A47)),B47="",NOT(ISNUMBER(C47)),C47&lt;0),"",IFERROR(SUMIFS($K$5:$K$104,$H$5:$H$104,A47,$I$5:$I$104,B47),0))</f>
        <v/>
      </c>
      <c r="E47" s="12">
        <f>IF(OR(A47="",NOT(ISNUMBER(A47)),B47="",NOT(ISNUMBER(C47)),C47&lt;0),"",IFERROR(C47-D47,""))</f>
        <v/>
      </c>
      <c r="F47" s="11">
        <f>IF(OR(A47="",NOT(ISNUMBER(A47)),B47="",NOT(ISNUMBER(C47)),C47&lt;0),"",IF(COUNTIFS($A$5:$A$104,A47,$B$5:$B$104,B47)&gt;1,"Duplicate Calendar Entry",IF(D47&gt;C47,"Overloaded","Within Available Hours")))</f>
        <v/>
      </c>
      <c r="H47" s="14" t="n"/>
      <c r="I47" s="13" t="n"/>
      <c r="J47" s="13" t="n"/>
      <c r="K47" s="15" t="n"/>
      <c r="L47" s="10">
        <f>IF(OR(H47="",NOT(ISNUMBER(H47)),I47="",J47="",NOT(ISNUMBER(K47)),K47&lt;=0),"",IFERROR(INDEX('Work Orders'!$B$5:$B$104,MATCH(J47,'Work Orders'!$A$5:$A$104,0)),""))</f>
        <v/>
      </c>
      <c r="M47" s="12">
        <f>IF(OR(H47="",NOT(ISNUMBER(H47)),I47="",J47="",NOT(ISNUMBER(K47)),K47&lt;=0),"",IFERROR(INDEX('Work Orders'!$C$5:$C$104,MATCH(J47,'Work Orders'!$A$5:$A$104,0)),""))</f>
        <v/>
      </c>
      <c r="N47" s="12">
        <f>IF(OR(H47="",NOT(ISNUMBER(H47)),I47="",J47="",NOT(ISNUMBER(K47)),K47&lt;=0),"",IFERROR(SUMIFS($K$5:$K$104,$J$5:$J$104,J47),0))</f>
        <v/>
      </c>
      <c r="O47" s="12">
        <f>IF(OR(OR(H47="",NOT(ISNUMBER(H47)),I47="",J47="",NOT(ISNUMBER(K47)),K47&lt;=0),NOT(ISNUMBER(M47))),"",IFERROR(M47-N47,""))</f>
        <v/>
      </c>
      <c r="P47" s="12">
        <f>IF(OR(H47="",NOT(ISNUMBER(H47)),I47="",J47="",NOT(ISNUMBER(K47)),K47&lt;=0),"",IFERROR(SUMIFS($C$5:$C$104,$A$5:$A$104,H47,$B$5:$B$104,I47),0))</f>
        <v/>
      </c>
      <c r="Q47" s="12">
        <f>IF(OR(H47="",NOT(ISNUMBER(H47)),I47="",J47="",NOT(ISNUMBER(K47)),K47&lt;=0),"",IFERROR(SUMIFS($K$5:$K$104,$H$5:$H$104,H47,$I$5:$I$104,I47),0))</f>
        <v/>
      </c>
      <c r="R47" s="11">
        <f>IF(OR(H47="",NOT(ISNUMBER(H47)),I47="",J47="",NOT(ISNUMBER(K47)),K47&lt;=0),"",IF(COUNTIF('Work Orders'!$A$5:$A$104,J47)=0,"Work Order Missing",IF(COUNTIFS($A$5:$A$104,H47,$B$5:$B$104,I47)=0,"Calendar Missing",IF(COUNTIFS($A$5:$A$104,H47,$B$5:$B$104,I47)&gt;1,"Duplicate Calendar Entry",IF(N47&gt;M47,"Work Order Overallocated",IF(Q47&gt;P47,"Resource Overloaded","Ready"))))))</f>
        <v/>
      </c>
      <c r="S47" s="11">
        <f>IF(OR(R47="",R47="Ready"),"",COUNTIF($R$5:R47,"Planned Hours Needed")+COUNTIF($R$5:R47,"Work Order Missing")+COUNTIF($R$5:R47,"Calendar Missing")+COUNTIF($R$5:R47,"Duplicate Calendar Entry")+COUNTIF($R$5:R47,"Work Order Overallocated")+COUNTIF($R$5:R47,"Resource Overloaded"))</f>
        <v/>
      </c>
      <c r="T47" s="11">
        <f>IF(R47&lt;&gt;"Ready","",COUNTIF($R$5:R47,"Ready"))</f>
        <v/>
      </c>
    </row>
    <row r="48">
      <c r="A48" s="14" t="n"/>
      <c r="B48" s="13" t="n"/>
      <c r="C48" s="15" t="n"/>
      <c r="D48" s="12">
        <f>IF(OR(A48="",NOT(ISNUMBER(A48)),B48="",NOT(ISNUMBER(C48)),C48&lt;0),"",IFERROR(SUMIFS($K$5:$K$104,$H$5:$H$104,A48,$I$5:$I$104,B48),0))</f>
        <v/>
      </c>
      <c r="E48" s="12">
        <f>IF(OR(A48="",NOT(ISNUMBER(A48)),B48="",NOT(ISNUMBER(C48)),C48&lt;0),"",IFERROR(C48-D48,""))</f>
        <v/>
      </c>
      <c r="F48" s="11">
        <f>IF(OR(A48="",NOT(ISNUMBER(A48)),B48="",NOT(ISNUMBER(C48)),C48&lt;0),"",IF(COUNTIFS($A$5:$A$104,A48,$B$5:$B$104,B48)&gt;1,"Duplicate Calendar Entry",IF(D48&gt;C48,"Overloaded","Within Available Hours")))</f>
        <v/>
      </c>
      <c r="H48" s="14" t="n"/>
      <c r="I48" s="13" t="n"/>
      <c r="J48" s="13" t="n"/>
      <c r="K48" s="15" t="n"/>
      <c r="L48" s="10">
        <f>IF(OR(H48="",NOT(ISNUMBER(H48)),I48="",J48="",NOT(ISNUMBER(K48)),K48&lt;=0),"",IFERROR(INDEX('Work Orders'!$B$5:$B$104,MATCH(J48,'Work Orders'!$A$5:$A$104,0)),""))</f>
        <v/>
      </c>
      <c r="M48" s="12">
        <f>IF(OR(H48="",NOT(ISNUMBER(H48)),I48="",J48="",NOT(ISNUMBER(K48)),K48&lt;=0),"",IFERROR(INDEX('Work Orders'!$C$5:$C$104,MATCH(J48,'Work Orders'!$A$5:$A$104,0)),""))</f>
        <v/>
      </c>
      <c r="N48" s="12">
        <f>IF(OR(H48="",NOT(ISNUMBER(H48)),I48="",J48="",NOT(ISNUMBER(K48)),K48&lt;=0),"",IFERROR(SUMIFS($K$5:$K$104,$J$5:$J$104,J48),0))</f>
        <v/>
      </c>
      <c r="O48" s="12">
        <f>IF(OR(OR(H48="",NOT(ISNUMBER(H48)),I48="",J48="",NOT(ISNUMBER(K48)),K48&lt;=0),NOT(ISNUMBER(M48))),"",IFERROR(M48-N48,""))</f>
        <v/>
      </c>
      <c r="P48" s="12">
        <f>IF(OR(H48="",NOT(ISNUMBER(H48)),I48="",J48="",NOT(ISNUMBER(K48)),K48&lt;=0),"",IFERROR(SUMIFS($C$5:$C$104,$A$5:$A$104,H48,$B$5:$B$104,I48),0))</f>
        <v/>
      </c>
      <c r="Q48" s="12">
        <f>IF(OR(H48="",NOT(ISNUMBER(H48)),I48="",J48="",NOT(ISNUMBER(K48)),K48&lt;=0),"",IFERROR(SUMIFS($K$5:$K$104,$H$5:$H$104,H48,$I$5:$I$104,I48),0))</f>
        <v/>
      </c>
      <c r="R48" s="11">
        <f>IF(OR(H48="",NOT(ISNUMBER(H48)),I48="",J48="",NOT(ISNUMBER(K48)),K48&lt;=0),"",IF(COUNTIF('Work Orders'!$A$5:$A$104,J48)=0,"Work Order Missing",IF(COUNTIFS($A$5:$A$104,H48,$B$5:$B$104,I48)=0,"Calendar Missing",IF(COUNTIFS($A$5:$A$104,H48,$B$5:$B$104,I48)&gt;1,"Duplicate Calendar Entry",IF(N48&gt;M48,"Work Order Overallocated",IF(Q48&gt;P48,"Resource Overloaded","Ready"))))))</f>
        <v/>
      </c>
      <c r="S48" s="11">
        <f>IF(OR(R48="",R48="Ready"),"",COUNTIF($R$5:R48,"Planned Hours Needed")+COUNTIF($R$5:R48,"Work Order Missing")+COUNTIF($R$5:R48,"Calendar Missing")+COUNTIF($R$5:R48,"Duplicate Calendar Entry")+COUNTIF($R$5:R48,"Work Order Overallocated")+COUNTIF($R$5:R48,"Resource Overloaded"))</f>
        <v/>
      </c>
      <c r="T48" s="11">
        <f>IF(R48&lt;&gt;"Ready","",COUNTIF($R$5:R48,"Ready"))</f>
        <v/>
      </c>
    </row>
    <row r="49">
      <c r="A49" s="14" t="n"/>
      <c r="B49" s="13" t="n"/>
      <c r="C49" s="15" t="n"/>
      <c r="D49" s="12">
        <f>IF(OR(A49="",NOT(ISNUMBER(A49)),B49="",NOT(ISNUMBER(C49)),C49&lt;0),"",IFERROR(SUMIFS($K$5:$K$104,$H$5:$H$104,A49,$I$5:$I$104,B49),0))</f>
        <v/>
      </c>
      <c r="E49" s="12">
        <f>IF(OR(A49="",NOT(ISNUMBER(A49)),B49="",NOT(ISNUMBER(C49)),C49&lt;0),"",IFERROR(C49-D49,""))</f>
        <v/>
      </c>
      <c r="F49" s="11">
        <f>IF(OR(A49="",NOT(ISNUMBER(A49)),B49="",NOT(ISNUMBER(C49)),C49&lt;0),"",IF(COUNTIFS($A$5:$A$104,A49,$B$5:$B$104,B49)&gt;1,"Duplicate Calendar Entry",IF(D49&gt;C49,"Overloaded","Within Available Hours")))</f>
        <v/>
      </c>
      <c r="H49" s="14" t="n"/>
      <c r="I49" s="13" t="n"/>
      <c r="J49" s="13" t="n"/>
      <c r="K49" s="15" t="n"/>
      <c r="L49" s="10">
        <f>IF(OR(H49="",NOT(ISNUMBER(H49)),I49="",J49="",NOT(ISNUMBER(K49)),K49&lt;=0),"",IFERROR(INDEX('Work Orders'!$B$5:$B$104,MATCH(J49,'Work Orders'!$A$5:$A$104,0)),""))</f>
        <v/>
      </c>
      <c r="M49" s="12">
        <f>IF(OR(H49="",NOT(ISNUMBER(H49)),I49="",J49="",NOT(ISNUMBER(K49)),K49&lt;=0),"",IFERROR(INDEX('Work Orders'!$C$5:$C$104,MATCH(J49,'Work Orders'!$A$5:$A$104,0)),""))</f>
        <v/>
      </c>
      <c r="N49" s="12">
        <f>IF(OR(H49="",NOT(ISNUMBER(H49)),I49="",J49="",NOT(ISNUMBER(K49)),K49&lt;=0),"",IFERROR(SUMIFS($K$5:$K$104,$J$5:$J$104,J49),0))</f>
        <v/>
      </c>
      <c r="O49" s="12">
        <f>IF(OR(OR(H49="",NOT(ISNUMBER(H49)),I49="",J49="",NOT(ISNUMBER(K49)),K49&lt;=0),NOT(ISNUMBER(M49))),"",IFERROR(M49-N49,""))</f>
        <v/>
      </c>
      <c r="P49" s="12">
        <f>IF(OR(H49="",NOT(ISNUMBER(H49)),I49="",J49="",NOT(ISNUMBER(K49)),K49&lt;=0),"",IFERROR(SUMIFS($C$5:$C$104,$A$5:$A$104,H49,$B$5:$B$104,I49),0))</f>
        <v/>
      </c>
      <c r="Q49" s="12">
        <f>IF(OR(H49="",NOT(ISNUMBER(H49)),I49="",J49="",NOT(ISNUMBER(K49)),K49&lt;=0),"",IFERROR(SUMIFS($K$5:$K$104,$H$5:$H$104,H49,$I$5:$I$104,I49),0))</f>
        <v/>
      </c>
      <c r="R49" s="11">
        <f>IF(OR(H49="",NOT(ISNUMBER(H49)),I49="",J49="",NOT(ISNUMBER(K49)),K49&lt;=0),"",IF(COUNTIF('Work Orders'!$A$5:$A$104,J49)=0,"Work Order Missing",IF(COUNTIFS($A$5:$A$104,H49,$B$5:$B$104,I49)=0,"Calendar Missing",IF(COUNTIFS($A$5:$A$104,H49,$B$5:$B$104,I49)&gt;1,"Duplicate Calendar Entry",IF(N49&gt;M49,"Work Order Overallocated",IF(Q49&gt;P49,"Resource Overloaded","Ready"))))))</f>
        <v/>
      </c>
      <c r="S49" s="11">
        <f>IF(OR(R49="",R49="Ready"),"",COUNTIF($R$5:R49,"Planned Hours Needed")+COUNTIF($R$5:R49,"Work Order Missing")+COUNTIF($R$5:R49,"Calendar Missing")+COUNTIF($R$5:R49,"Duplicate Calendar Entry")+COUNTIF($R$5:R49,"Work Order Overallocated")+COUNTIF($R$5:R49,"Resource Overloaded"))</f>
        <v/>
      </c>
      <c r="T49" s="11">
        <f>IF(R49&lt;&gt;"Ready","",COUNTIF($R$5:R49,"Ready"))</f>
        <v/>
      </c>
    </row>
    <row r="50">
      <c r="A50" s="14" t="n"/>
      <c r="B50" s="13" t="n"/>
      <c r="C50" s="15" t="n"/>
      <c r="D50" s="12">
        <f>IF(OR(A50="",NOT(ISNUMBER(A50)),B50="",NOT(ISNUMBER(C50)),C50&lt;0),"",IFERROR(SUMIFS($K$5:$K$104,$H$5:$H$104,A50,$I$5:$I$104,B50),0))</f>
        <v/>
      </c>
      <c r="E50" s="12">
        <f>IF(OR(A50="",NOT(ISNUMBER(A50)),B50="",NOT(ISNUMBER(C50)),C50&lt;0),"",IFERROR(C50-D50,""))</f>
        <v/>
      </c>
      <c r="F50" s="11">
        <f>IF(OR(A50="",NOT(ISNUMBER(A50)),B50="",NOT(ISNUMBER(C50)),C50&lt;0),"",IF(COUNTIFS($A$5:$A$104,A50,$B$5:$B$104,B50)&gt;1,"Duplicate Calendar Entry",IF(D50&gt;C50,"Overloaded","Within Available Hours")))</f>
        <v/>
      </c>
      <c r="H50" s="14" t="n"/>
      <c r="I50" s="13" t="n"/>
      <c r="J50" s="13" t="n"/>
      <c r="K50" s="15" t="n"/>
      <c r="L50" s="10">
        <f>IF(OR(H50="",NOT(ISNUMBER(H50)),I50="",J50="",NOT(ISNUMBER(K50)),K50&lt;=0),"",IFERROR(INDEX('Work Orders'!$B$5:$B$104,MATCH(J50,'Work Orders'!$A$5:$A$104,0)),""))</f>
        <v/>
      </c>
      <c r="M50" s="12">
        <f>IF(OR(H50="",NOT(ISNUMBER(H50)),I50="",J50="",NOT(ISNUMBER(K50)),K50&lt;=0),"",IFERROR(INDEX('Work Orders'!$C$5:$C$104,MATCH(J50,'Work Orders'!$A$5:$A$104,0)),""))</f>
        <v/>
      </c>
      <c r="N50" s="12">
        <f>IF(OR(H50="",NOT(ISNUMBER(H50)),I50="",J50="",NOT(ISNUMBER(K50)),K50&lt;=0),"",IFERROR(SUMIFS($K$5:$K$104,$J$5:$J$104,J50),0))</f>
        <v/>
      </c>
      <c r="O50" s="12">
        <f>IF(OR(OR(H50="",NOT(ISNUMBER(H50)),I50="",J50="",NOT(ISNUMBER(K50)),K50&lt;=0),NOT(ISNUMBER(M50))),"",IFERROR(M50-N50,""))</f>
        <v/>
      </c>
      <c r="P50" s="12">
        <f>IF(OR(H50="",NOT(ISNUMBER(H50)),I50="",J50="",NOT(ISNUMBER(K50)),K50&lt;=0),"",IFERROR(SUMIFS($C$5:$C$104,$A$5:$A$104,H50,$B$5:$B$104,I50),0))</f>
        <v/>
      </c>
      <c r="Q50" s="12">
        <f>IF(OR(H50="",NOT(ISNUMBER(H50)),I50="",J50="",NOT(ISNUMBER(K50)),K50&lt;=0),"",IFERROR(SUMIFS($K$5:$K$104,$H$5:$H$104,H50,$I$5:$I$104,I50),0))</f>
        <v/>
      </c>
      <c r="R50" s="11">
        <f>IF(OR(H50="",NOT(ISNUMBER(H50)),I50="",J50="",NOT(ISNUMBER(K50)),K50&lt;=0),"",IF(COUNTIF('Work Orders'!$A$5:$A$104,J50)=0,"Work Order Missing",IF(COUNTIFS($A$5:$A$104,H50,$B$5:$B$104,I50)=0,"Calendar Missing",IF(COUNTIFS($A$5:$A$104,H50,$B$5:$B$104,I50)&gt;1,"Duplicate Calendar Entry",IF(N50&gt;M50,"Work Order Overallocated",IF(Q50&gt;P50,"Resource Overloaded","Ready"))))))</f>
        <v/>
      </c>
      <c r="S50" s="11">
        <f>IF(OR(R50="",R50="Ready"),"",COUNTIF($R$5:R50,"Planned Hours Needed")+COUNTIF($R$5:R50,"Work Order Missing")+COUNTIF($R$5:R50,"Calendar Missing")+COUNTIF($R$5:R50,"Duplicate Calendar Entry")+COUNTIF($R$5:R50,"Work Order Overallocated")+COUNTIF($R$5:R50,"Resource Overloaded"))</f>
        <v/>
      </c>
      <c r="T50" s="11">
        <f>IF(R50&lt;&gt;"Ready","",COUNTIF($R$5:R50,"Ready"))</f>
        <v/>
      </c>
    </row>
    <row r="51">
      <c r="A51" s="14" t="n"/>
      <c r="B51" s="13" t="n"/>
      <c r="C51" s="15" t="n"/>
      <c r="D51" s="12">
        <f>IF(OR(A51="",NOT(ISNUMBER(A51)),B51="",NOT(ISNUMBER(C51)),C51&lt;0),"",IFERROR(SUMIFS($K$5:$K$104,$H$5:$H$104,A51,$I$5:$I$104,B51),0))</f>
        <v/>
      </c>
      <c r="E51" s="12">
        <f>IF(OR(A51="",NOT(ISNUMBER(A51)),B51="",NOT(ISNUMBER(C51)),C51&lt;0),"",IFERROR(C51-D51,""))</f>
        <v/>
      </c>
      <c r="F51" s="11">
        <f>IF(OR(A51="",NOT(ISNUMBER(A51)),B51="",NOT(ISNUMBER(C51)),C51&lt;0),"",IF(COUNTIFS($A$5:$A$104,A51,$B$5:$B$104,B51)&gt;1,"Duplicate Calendar Entry",IF(D51&gt;C51,"Overloaded","Within Available Hours")))</f>
        <v/>
      </c>
      <c r="H51" s="14" t="n"/>
      <c r="I51" s="13" t="n"/>
      <c r="J51" s="13" t="n"/>
      <c r="K51" s="15" t="n"/>
      <c r="L51" s="10">
        <f>IF(OR(H51="",NOT(ISNUMBER(H51)),I51="",J51="",NOT(ISNUMBER(K51)),K51&lt;=0),"",IFERROR(INDEX('Work Orders'!$B$5:$B$104,MATCH(J51,'Work Orders'!$A$5:$A$104,0)),""))</f>
        <v/>
      </c>
      <c r="M51" s="12">
        <f>IF(OR(H51="",NOT(ISNUMBER(H51)),I51="",J51="",NOT(ISNUMBER(K51)),K51&lt;=0),"",IFERROR(INDEX('Work Orders'!$C$5:$C$104,MATCH(J51,'Work Orders'!$A$5:$A$104,0)),""))</f>
        <v/>
      </c>
      <c r="N51" s="12">
        <f>IF(OR(H51="",NOT(ISNUMBER(H51)),I51="",J51="",NOT(ISNUMBER(K51)),K51&lt;=0),"",IFERROR(SUMIFS($K$5:$K$104,$J$5:$J$104,J51),0))</f>
        <v/>
      </c>
      <c r="O51" s="12">
        <f>IF(OR(OR(H51="",NOT(ISNUMBER(H51)),I51="",J51="",NOT(ISNUMBER(K51)),K51&lt;=0),NOT(ISNUMBER(M51))),"",IFERROR(M51-N51,""))</f>
        <v/>
      </c>
      <c r="P51" s="12">
        <f>IF(OR(H51="",NOT(ISNUMBER(H51)),I51="",J51="",NOT(ISNUMBER(K51)),K51&lt;=0),"",IFERROR(SUMIFS($C$5:$C$104,$A$5:$A$104,H51,$B$5:$B$104,I51),0))</f>
        <v/>
      </c>
      <c r="Q51" s="12">
        <f>IF(OR(H51="",NOT(ISNUMBER(H51)),I51="",J51="",NOT(ISNUMBER(K51)),K51&lt;=0),"",IFERROR(SUMIFS($K$5:$K$104,$H$5:$H$104,H51,$I$5:$I$104,I51),0))</f>
        <v/>
      </c>
      <c r="R51" s="11">
        <f>IF(OR(H51="",NOT(ISNUMBER(H51)),I51="",J51="",NOT(ISNUMBER(K51)),K51&lt;=0),"",IF(COUNTIF('Work Orders'!$A$5:$A$104,J51)=0,"Work Order Missing",IF(COUNTIFS($A$5:$A$104,H51,$B$5:$B$104,I51)=0,"Calendar Missing",IF(COUNTIFS($A$5:$A$104,H51,$B$5:$B$104,I51)&gt;1,"Duplicate Calendar Entry",IF(N51&gt;M51,"Work Order Overallocated",IF(Q51&gt;P51,"Resource Overloaded","Ready"))))))</f>
        <v/>
      </c>
      <c r="S51" s="11">
        <f>IF(OR(R51="",R51="Ready"),"",COUNTIF($R$5:R51,"Planned Hours Needed")+COUNTIF($R$5:R51,"Work Order Missing")+COUNTIF($R$5:R51,"Calendar Missing")+COUNTIF($R$5:R51,"Duplicate Calendar Entry")+COUNTIF($R$5:R51,"Work Order Overallocated")+COUNTIF($R$5:R51,"Resource Overloaded"))</f>
        <v/>
      </c>
      <c r="T51" s="11">
        <f>IF(R51&lt;&gt;"Ready","",COUNTIF($R$5:R51,"Ready"))</f>
        <v/>
      </c>
    </row>
    <row r="52">
      <c r="A52" s="14" t="n"/>
      <c r="B52" s="13" t="n"/>
      <c r="C52" s="15" t="n"/>
      <c r="D52" s="12">
        <f>IF(OR(A52="",NOT(ISNUMBER(A52)),B52="",NOT(ISNUMBER(C52)),C52&lt;0),"",IFERROR(SUMIFS($K$5:$K$104,$H$5:$H$104,A52,$I$5:$I$104,B52),0))</f>
        <v/>
      </c>
      <c r="E52" s="12">
        <f>IF(OR(A52="",NOT(ISNUMBER(A52)),B52="",NOT(ISNUMBER(C52)),C52&lt;0),"",IFERROR(C52-D52,""))</f>
        <v/>
      </c>
      <c r="F52" s="11">
        <f>IF(OR(A52="",NOT(ISNUMBER(A52)),B52="",NOT(ISNUMBER(C52)),C52&lt;0),"",IF(COUNTIFS($A$5:$A$104,A52,$B$5:$B$104,B52)&gt;1,"Duplicate Calendar Entry",IF(D52&gt;C52,"Overloaded","Within Available Hours")))</f>
        <v/>
      </c>
      <c r="H52" s="14" t="n"/>
      <c r="I52" s="13" t="n"/>
      <c r="J52" s="13" t="n"/>
      <c r="K52" s="15" t="n"/>
      <c r="L52" s="10">
        <f>IF(OR(H52="",NOT(ISNUMBER(H52)),I52="",J52="",NOT(ISNUMBER(K52)),K52&lt;=0),"",IFERROR(INDEX('Work Orders'!$B$5:$B$104,MATCH(J52,'Work Orders'!$A$5:$A$104,0)),""))</f>
        <v/>
      </c>
      <c r="M52" s="12">
        <f>IF(OR(H52="",NOT(ISNUMBER(H52)),I52="",J52="",NOT(ISNUMBER(K52)),K52&lt;=0),"",IFERROR(INDEX('Work Orders'!$C$5:$C$104,MATCH(J52,'Work Orders'!$A$5:$A$104,0)),""))</f>
        <v/>
      </c>
      <c r="N52" s="12">
        <f>IF(OR(H52="",NOT(ISNUMBER(H52)),I52="",J52="",NOT(ISNUMBER(K52)),K52&lt;=0),"",IFERROR(SUMIFS($K$5:$K$104,$J$5:$J$104,J52),0))</f>
        <v/>
      </c>
      <c r="O52" s="12">
        <f>IF(OR(OR(H52="",NOT(ISNUMBER(H52)),I52="",J52="",NOT(ISNUMBER(K52)),K52&lt;=0),NOT(ISNUMBER(M52))),"",IFERROR(M52-N52,""))</f>
        <v/>
      </c>
      <c r="P52" s="12">
        <f>IF(OR(H52="",NOT(ISNUMBER(H52)),I52="",J52="",NOT(ISNUMBER(K52)),K52&lt;=0),"",IFERROR(SUMIFS($C$5:$C$104,$A$5:$A$104,H52,$B$5:$B$104,I52),0))</f>
        <v/>
      </c>
      <c r="Q52" s="12">
        <f>IF(OR(H52="",NOT(ISNUMBER(H52)),I52="",J52="",NOT(ISNUMBER(K52)),K52&lt;=0),"",IFERROR(SUMIFS($K$5:$K$104,$H$5:$H$104,H52,$I$5:$I$104,I52),0))</f>
        <v/>
      </c>
      <c r="R52" s="11">
        <f>IF(OR(H52="",NOT(ISNUMBER(H52)),I52="",J52="",NOT(ISNUMBER(K52)),K52&lt;=0),"",IF(COUNTIF('Work Orders'!$A$5:$A$104,J52)=0,"Work Order Missing",IF(COUNTIFS($A$5:$A$104,H52,$B$5:$B$104,I52)=0,"Calendar Missing",IF(COUNTIFS($A$5:$A$104,H52,$B$5:$B$104,I52)&gt;1,"Duplicate Calendar Entry",IF(N52&gt;M52,"Work Order Overallocated",IF(Q52&gt;P52,"Resource Overloaded","Ready"))))))</f>
        <v/>
      </c>
      <c r="S52" s="11">
        <f>IF(OR(R52="",R52="Ready"),"",COUNTIF($R$5:R52,"Planned Hours Needed")+COUNTIF($R$5:R52,"Work Order Missing")+COUNTIF($R$5:R52,"Calendar Missing")+COUNTIF($R$5:R52,"Duplicate Calendar Entry")+COUNTIF($R$5:R52,"Work Order Overallocated")+COUNTIF($R$5:R52,"Resource Overloaded"))</f>
        <v/>
      </c>
      <c r="T52" s="11">
        <f>IF(R52&lt;&gt;"Ready","",COUNTIF($R$5:R52,"Ready"))</f>
        <v/>
      </c>
    </row>
    <row r="53">
      <c r="A53" s="14" t="n"/>
      <c r="B53" s="13" t="n"/>
      <c r="C53" s="15" t="n"/>
      <c r="D53" s="12">
        <f>IF(OR(A53="",NOT(ISNUMBER(A53)),B53="",NOT(ISNUMBER(C53)),C53&lt;0),"",IFERROR(SUMIFS($K$5:$K$104,$H$5:$H$104,A53,$I$5:$I$104,B53),0))</f>
        <v/>
      </c>
      <c r="E53" s="12">
        <f>IF(OR(A53="",NOT(ISNUMBER(A53)),B53="",NOT(ISNUMBER(C53)),C53&lt;0),"",IFERROR(C53-D53,""))</f>
        <v/>
      </c>
      <c r="F53" s="11">
        <f>IF(OR(A53="",NOT(ISNUMBER(A53)),B53="",NOT(ISNUMBER(C53)),C53&lt;0),"",IF(COUNTIFS($A$5:$A$104,A53,$B$5:$B$104,B53)&gt;1,"Duplicate Calendar Entry",IF(D53&gt;C53,"Overloaded","Within Available Hours")))</f>
        <v/>
      </c>
      <c r="H53" s="14" t="n"/>
      <c r="I53" s="13" t="n"/>
      <c r="J53" s="13" t="n"/>
      <c r="K53" s="15" t="n"/>
      <c r="L53" s="10">
        <f>IF(OR(H53="",NOT(ISNUMBER(H53)),I53="",J53="",NOT(ISNUMBER(K53)),K53&lt;=0),"",IFERROR(INDEX('Work Orders'!$B$5:$B$104,MATCH(J53,'Work Orders'!$A$5:$A$104,0)),""))</f>
        <v/>
      </c>
      <c r="M53" s="12">
        <f>IF(OR(H53="",NOT(ISNUMBER(H53)),I53="",J53="",NOT(ISNUMBER(K53)),K53&lt;=0),"",IFERROR(INDEX('Work Orders'!$C$5:$C$104,MATCH(J53,'Work Orders'!$A$5:$A$104,0)),""))</f>
        <v/>
      </c>
      <c r="N53" s="12">
        <f>IF(OR(H53="",NOT(ISNUMBER(H53)),I53="",J53="",NOT(ISNUMBER(K53)),K53&lt;=0),"",IFERROR(SUMIFS($K$5:$K$104,$J$5:$J$104,J53),0))</f>
        <v/>
      </c>
      <c r="O53" s="12">
        <f>IF(OR(OR(H53="",NOT(ISNUMBER(H53)),I53="",J53="",NOT(ISNUMBER(K53)),K53&lt;=0),NOT(ISNUMBER(M53))),"",IFERROR(M53-N53,""))</f>
        <v/>
      </c>
      <c r="P53" s="12">
        <f>IF(OR(H53="",NOT(ISNUMBER(H53)),I53="",J53="",NOT(ISNUMBER(K53)),K53&lt;=0),"",IFERROR(SUMIFS($C$5:$C$104,$A$5:$A$104,H53,$B$5:$B$104,I53),0))</f>
        <v/>
      </c>
      <c r="Q53" s="12">
        <f>IF(OR(H53="",NOT(ISNUMBER(H53)),I53="",J53="",NOT(ISNUMBER(K53)),K53&lt;=0),"",IFERROR(SUMIFS($K$5:$K$104,$H$5:$H$104,H53,$I$5:$I$104,I53),0))</f>
        <v/>
      </c>
      <c r="R53" s="11">
        <f>IF(OR(H53="",NOT(ISNUMBER(H53)),I53="",J53="",NOT(ISNUMBER(K53)),K53&lt;=0),"",IF(COUNTIF('Work Orders'!$A$5:$A$104,J53)=0,"Work Order Missing",IF(COUNTIFS($A$5:$A$104,H53,$B$5:$B$104,I53)=0,"Calendar Missing",IF(COUNTIFS($A$5:$A$104,H53,$B$5:$B$104,I53)&gt;1,"Duplicate Calendar Entry",IF(N53&gt;M53,"Work Order Overallocated",IF(Q53&gt;P53,"Resource Overloaded","Ready"))))))</f>
        <v/>
      </c>
      <c r="S53" s="11">
        <f>IF(OR(R53="",R53="Ready"),"",COUNTIF($R$5:R53,"Planned Hours Needed")+COUNTIF($R$5:R53,"Work Order Missing")+COUNTIF($R$5:R53,"Calendar Missing")+COUNTIF($R$5:R53,"Duplicate Calendar Entry")+COUNTIF($R$5:R53,"Work Order Overallocated")+COUNTIF($R$5:R53,"Resource Overloaded"))</f>
        <v/>
      </c>
      <c r="T53" s="11">
        <f>IF(R53&lt;&gt;"Ready","",COUNTIF($R$5:R53,"Ready"))</f>
        <v/>
      </c>
    </row>
    <row r="54">
      <c r="A54" s="14" t="n"/>
      <c r="B54" s="13" t="n"/>
      <c r="C54" s="15" t="n"/>
      <c r="D54" s="12">
        <f>IF(OR(A54="",NOT(ISNUMBER(A54)),B54="",NOT(ISNUMBER(C54)),C54&lt;0),"",IFERROR(SUMIFS($K$5:$K$104,$H$5:$H$104,A54,$I$5:$I$104,B54),0))</f>
        <v/>
      </c>
      <c r="E54" s="12">
        <f>IF(OR(A54="",NOT(ISNUMBER(A54)),B54="",NOT(ISNUMBER(C54)),C54&lt;0),"",IFERROR(C54-D54,""))</f>
        <v/>
      </c>
      <c r="F54" s="11">
        <f>IF(OR(A54="",NOT(ISNUMBER(A54)),B54="",NOT(ISNUMBER(C54)),C54&lt;0),"",IF(COUNTIFS($A$5:$A$104,A54,$B$5:$B$104,B54)&gt;1,"Duplicate Calendar Entry",IF(D54&gt;C54,"Overloaded","Within Available Hours")))</f>
        <v/>
      </c>
      <c r="H54" s="14" t="n"/>
      <c r="I54" s="13" t="n"/>
      <c r="J54" s="13" t="n"/>
      <c r="K54" s="15" t="n"/>
      <c r="L54" s="10">
        <f>IF(OR(H54="",NOT(ISNUMBER(H54)),I54="",J54="",NOT(ISNUMBER(K54)),K54&lt;=0),"",IFERROR(INDEX('Work Orders'!$B$5:$B$104,MATCH(J54,'Work Orders'!$A$5:$A$104,0)),""))</f>
        <v/>
      </c>
      <c r="M54" s="12">
        <f>IF(OR(H54="",NOT(ISNUMBER(H54)),I54="",J54="",NOT(ISNUMBER(K54)),K54&lt;=0),"",IFERROR(INDEX('Work Orders'!$C$5:$C$104,MATCH(J54,'Work Orders'!$A$5:$A$104,0)),""))</f>
        <v/>
      </c>
      <c r="N54" s="12">
        <f>IF(OR(H54="",NOT(ISNUMBER(H54)),I54="",J54="",NOT(ISNUMBER(K54)),K54&lt;=0),"",IFERROR(SUMIFS($K$5:$K$104,$J$5:$J$104,J54),0))</f>
        <v/>
      </c>
      <c r="O54" s="12">
        <f>IF(OR(OR(H54="",NOT(ISNUMBER(H54)),I54="",J54="",NOT(ISNUMBER(K54)),K54&lt;=0),NOT(ISNUMBER(M54))),"",IFERROR(M54-N54,""))</f>
        <v/>
      </c>
      <c r="P54" s="12">
        <f>IF(OR(H54="",NOT(ISNUMBER(H54)),I54="",J54="",NOT(ISNUMBER(K54)),K54&lt;=0),"",IFERROR(SUMIFS($C$5:$C$104,$A$5:$A$104,H54,$B$5:$B$104,I54),0))</f>
        <v/>
      </c>
      <c r="Q54" s="12">
        <f>IF(OR(H54="",NOT(ISNUMBER(H54)),I54="",J54="",NOT(ISNUMBER(K54)),K54&lt;=0),"",IFERROR(SUMIFS($K$5:$K$104,$H$5:$H$104,H54,$I$5:$I$104,I54),0))</f>
        <v/>
      </c>
      <c r="R54" s="11">
        <f>IF(OR(H54="",NOT(ISNUMBER(H54)),I54="",J54="",NOT(ISNUMBER(K54)),K54&lt;=0),"",IF(COUNTIF('Work Orders'!$A$5:$A$104,J54)=0,"Work Order Missing",IF(COUNTIFS($A$5:$A$104,H54,$B$5:$B$104,I54)=0,"Calendar Missing",IF(COUNTIFS($A$5:$A$104,H54,$B$5:$B$104,I54)&gt;1,"Duplicate Calendar Entry",IF(N54&gt;M54,"Work Order Overallocated",IF(Q54&gt;P54,"Resource Overloaded","Ready"))))))</f>
        <v/>
      </c>
      <c r="S54" s="11">
        <f>IF(OR(R54="",R54="Ready"),"",COUNTIF($R$5:R54,"Planned Hours Needed")+COUNTIF($R$5:R54,"Work Order Missing")+COUNTIF($R$5:R54,"Calendar Missing")+COUNTIF($R$5:R54,"Duplicate Calendar Entry")+COUNTIF($R$5:R54,"Work Order Overallocated")+COUNTIF($R$5:R54,"Resource Overloaded"))</f>
        <v/>
      </c>
      <c r="T54" s="11">
        <f>IF(R54&lt;&gt;"Ready","",COUNTIF($R$5:R54,"Ready"))</f>
        <v/>
      </c>
    </row>
    <row r="55">
      <c r="A55" s="14" t="n"/>
      <c r="B55" s="13" t="n"/>
      <c r="C55" s="15" t="n"/>
      <c r="D55" s="12">
        <f>IF(OR(A55="",NOT(ISNUMBER(A55)),B55="",NOT(ISNUMBER(C55)),C55&lt;0),"",IFERROR(SUMIFS($K$5:$K$104,$H$5:$H$104,A55,$I$5:$I$104,B55),0))</f>
        <v/>
      </c>
      <c r="E55" s="12">
        <f>IF(OR(A55="",NOT(ISNUMBER(A55)),B55="",NOT(ISNUMBER(C55)),C55&lt;0),"",IFERROR(C55-D55,""))</f>
        <v/>
      </c>
      <c r="F55" s="11">
        <f>IF(OR(A55="",NOT(ISNUMBER(A55)),B55="",NOT(ISNUMBER(C55)),C55&lt;0),"",IF(COUNTIFS($A$5:$A$104,A55,$B$5:$B$104,B55)&gt;1,"Duplicate Calendar Entry",IF(D55&gt;C55,"Overloaded","Within Available Hours")))</f>
        <v/>
      </c>
      <c r="H55" s="14" t="n"/>
      <c r="I55" s="13" t="n"/>
      <c r="J55" s="13" t="n"/>
      <c r="K55" s="15" t="n"/>
      <c r="L55" s="10">
        <f>IF(OR(H55="",NOT(ISNUMBER(H55)),I55="",J55="",NOT(ISNUMBER(K55)),K55&lt;=0),"",IFERROR(INDEX('Work Orders'!$B$5:$B$104,MATCH(J55,'Work Orders'!$A$5:$A$104,0)),""))</f>
        <v/>
      </c>
      <c r="M55" s="12">
        <f>IF(OR(H55="",NOT(ISNUMBER(H55)),I55="",J55="",NOT(ISNUMBER(K55)),K55&lt;=0),"",IFERROR(INDEX('Work Orders'!$C$5:$C$104,MATCH(J55,'Work Orders'!$A$5:$A$104,0)),""))</f>
        <v/>
      </c>
      <c r="N55" s="12">
        <f>IF(OR(H55="",NOT(ISNUMBER(H55)),I55="",J55="",NOT(ISNUMBER(K55)),K55&lt;=0),"",IFERROR(SUMIFS($K$5:$K$104,$J$5:$J$104,J55),0))</f>
        <v/>
      </c>
      <c r="O55" s="12">
        <f>IF(OR(OR(H55="",NOT(ISNUMBER(H55)),I55="",J55="",NOT(ISNUMBER(K55)),K55&lt;=0),NOT(ISNUMBER(M55))),"",IFERROR(M55-N55,""))</f>
        <v/>
      </c>
      <c r="P55" s="12">
        <f>IF(OR(H55="",NOT(ISNUMBER(H55)),I55="",J55="",NOT(ISNUMBER(K55)),K55&lt;=0),"",IFERROR(SUMIFS($C$5:$C$104,$A$5:$A$104,H55,$B$5:$B$104,I55),0))</f>
        <v/>
      </c>
      <c r="Q55" s="12">
        <f>IF(OR(H55="",NOT(ISNUMBER(H55)),I55="",J55="",NOT(ISNUMBER(K55)),K55&lt;=0),"",IFERROR(SUMIFS($K$5:$K$104,$H$5:$H$104,H55,$I$5:$I$104,I55),0))</f>
        <v/>
      </c>
      <c r="R55" s="11">
        <f>IF(OR(H55="",NOT(ISNUMBER(H55)),I55="",J55="",NOT(ISNUMBER(K55)),K55&lt;=0),"",IF(COUNTIF('Work Orders'!$A$5:$A$104,J55)=0,"Work Order Missing",IF(COUNTIFS($A$5:$A$104,H55,$B$5:$B$104,I55)=0,"Calendar Missing",IF(COUNTIFS($A$5:$A$104,H55,$B$5:$B$104,I55)&gt;1,"Duplicate Calendar Entry",IF(N55&gt;M55,"Work Order Overallocated",IF(Q55&gt;P55,"Resource Overloaded","Ready"))))))</f>
        <v/>
      </c>
      <c r="S55" s="11">
        <f>IF(OR(R55="",R55="Ready"),"",COUNTIF($R$5:R55,"Planned Hours Needed")+COUNTIF($R$5:R55,"Work Order Missing")+COUNTIF($R$5:R55,"Calendar Missing")+COUNTIF($R$5:R55,"Duplicate Calendar Entry")+COUNTIF($R$5:R55,"Work Order Overallocated")+COUNTIF($R$5:R55,"Resource Overloaded"))</f>
        <v/>
      </c>
      <c r="T55" s="11">
        <f>IF(R55&lt;&gt;"Ready","",COUNTIF($R$5:R55,"Ready"))</f>
        <v/>
      </c>
    </row>
    <row r="56">
      <c r="A56" s="14" t="n"/>
      <c r="B56" s="13" t="n"/>
      <c r="C56" s="15" t="n"/>
      <c r="D56" s="12">
        <f>IF(OR(A56="",NOT(ISNUMBER(A56)),B56="",NOT(ISNUMBER(C56)),C56&lt;0),"",IFERROR(SUMIFS($K$5:$K$104,$H$5:$H$104,A56,$I$5:$I$104,B56),0))</f>
        <v/>
      </c>
      <c r="E56" s="12">
        <f>IF(OR(A56="",NOT(ISNUMBER(A56)),B56="",NOT(ISNUMBER(C56)),C56&lt;0),"",IFERROR(C56-D56,""))</f>
        <v/>
      </c>
      <c r="F56" s="11">
        <f>IF(OR(A56="",NOT(ISNUMBER(A56)),B56="",NOT(ISNUMBER(C56)),C56&lt;0),"",IF(COUNTIFS($A$5:$A$104,A56,$B$5:$B$104,B56)&gt;1,"Duplicate Calendar Entry",IF(D56&gt;C56,"Overloaded","Within Available Hours")))</f>
        <v/>
      </c>
      <c r="H56" s="14" t="n"/>
      <c r="I56" s="13" t="n"/>
      <c r="J56" s="13" t="n"/>
      <c r="K56" s="15" t="n"/>
      <c r="L56" s="10">
        <f>IF(OR(H56="",NOT(ISNUMBER(H56)),I56="",J56="",NOT(ISNUMBER(K56)),K56&lt;=0),"",IFERROR(INDEX('Work Orders'!$B$5:$B$104,MATCH(J56,'Work Orders'!$A$5:$A$104,0)),""))</f>
        <v/>
      </c>
      <c r="M56" s="12">
        <f>IF(OR(H56="",NOT(ISNUMBER(H56)),I56="",J56="",NOT(ISNUMBER(K56)),K56&lt;=0),"",IFERROR(INDEX('Work Orders'!$C$5:$C$104,MATCH(J56,'Work Orders'!$A$5:$A$104,0)),""))</f>
        <v/>
      </c>
      <c r="N56" s="12">
        <f>IF(OR(H56="",NOT(ISNUMBER(H56)),I56="",J56="",NOT(ISNUMBER(K56)),K56&lt;=0),"",IFERROR(SUMIFS($K$5:$K$104,$J$5:$J$104,J56),0))</f>
        <v/>
      </c>
      <c r="O56" s="12">
        <f>IF(OR(OR(H56="",NOT(ISNUMBER(H56)),I56="",J56="",NOT(ISNUMBER(K56)),K56&lt;=0),NOT(ISNUMBER(M56))),"",IFERROR(M56-N56,""))</f>
        <v/>
      </c>
      <c r="P56" s="12">
        <f>IF(OR(H56="",NOT(ISNUMBER(H56)),I56="",J56="",NOT(ISNUMBER(K56)),K56&lt;=0),"",IFERROR(SUMIFS($C$5:$C$104,$A$5:$A$104,H56,$B$5:$B$104,I56),0))</f>
        <v/>
      </c>
      <c r="Q56" s="12">
        <f>IF(OR(H56="",NOT(ISNUMBER(H56)),I56="",J56="",NOT(ISNUMBER(K56)),K56&lt;=0),"",IFERROR(SUMIFS($K$5:$K$104,$H$5:$H$104,H56,$I$5:$I$104,I56),0))</f>
        <v/>
      </c>
      <c r="R56" s="11">
        <f>IF(OR(H56="",NOT(ISNUMBER(H56)),I56="",J56="",NOT(ISNUMBER(K56)),K56&lt;=0),"",IF(COUNTIF('Work Orders'!$A$5:$A$104,J56)=0,"Work Order Missing",IF(COUNTIFS($A$5:$A$104,H56,$B$5:$B$104,I56)=0,"Calendar Missing",IF(COUNTIFS($A$5:$A$104,H56,$B$5:$B$104,I56)&gt;1,"Duplicate Calendar Entry",IF(N56&gt;M56,"Work Order Overallocated",IF(Q56&gt;P56,"Resource Overloaded","Ready"))))))</f>
        <v/>
      </c>
      <c r="S56" s="11">
        <f>IF(OR(R56="",R56="Ready"),"",COUNTIF($R$5:R56,"Planned Hours Needed")+COUNTIF($R$5:R56,"Work Order Missing")+COUNTIF($R$5:R56,"Calendar Missing")+COUNTIF($R$5:R56,"Duplicate Calendar Entry")+COUNTIF($R$5:R56,"Work Order Overallocated")+COUNTIF($R$5:R56,"Resource Overloaded"))</f>
        <v/>
      </c>
      <c r="T56" s="11">
        <f>IF(R56&lt;&gt;"Ready","",COUNTIF($R$5:R56,"Ready"))</f>
        <v/>
      </c>
    </row>
    <row r="57">
      <c r="A57" s="14" t="n"/>
      <c r="B57" s="13" t="n"/>
      <c r="C57" s="15" t="n"/>
      <c r="D57" s="12">
        <f>IF(OR(A57="",NOT(ISNUMBER(A57)),B57="",NOT(ISNUMBER(C57)),C57&lt;0),"",IFERROR(SUMIFS($K$5:$K$104,$H$5:$H$104,A57,$I$5:$I$104,B57),0))</f>
        <v/>
      </c>
      <c r="E57" s="12">
        <f>IF(OR(A57="",NOT(ISNUMBER(A57)),B57="",NOT(ISNUMBER(C57)),C57&lt;0),"",IFERROR(C57-D57,""))</f>
        <v/>
      </c>
      <c r="F57" s="11">
        <f>IF(OR(A57="",NOT(ISNUMBER(A57)),B57="",NOT(ISNUMBER(C57)),C57&lt;0),"",IF(COUNTIFS($A$5:$A$104,A57,$B$5:$B$104,B57)&gt;1,"Duplicate Calendar Entry",IF(D57&gt;C57,"Overloaded","Within Available Hours")))</f>
        <v/>
      </c>
      <c r="H57" s="14" t="n"/>
      <c r="I57" s="13" t="n"/>
      <c r="J57" s="13" t="n"/>
      <c r="K57" s="15" t="n"/>
      <c r="L57" s="10">
        <f>IF(OR(H57="",NOT(ISNUMBER(H57)),I57="",J57="",NOT(ISNUMBER(K57)),K57&lt;=0),"",IFERROR(INDEX('Work Orders'!$B$5:$B$104,MATCH(J57,'Work Orders'!$A$5:$A$104,0)),""))</f>
        <v/>
      </c>
      <c r="M57" s="12">
        <f>IF(OR(H57="",NOT(ISNUMBER(H57)),I57="",J57="",NOT(ISNUMBER(K57)),K57&lt;=0),"",IFERROR(INDEX('Work Orders'!$C$5:$C$104,MATCH(J57,'Work Orders'!$A$5:$A$104,0)),""))</f>
        <v/>
      </c>
      <c r="N57" s="12">
        <f>IF(OR(H57="",NOT(ISNUMBER(H57)),I57="",J57="",NOT(ISNUMBER(K57)),K57&lt;=0),"",IFERROR(SUMIFS($K$5:$K$104,$J$5:$J$104,J57),0))</f>
        <v/>
      </c>
      <c r="O57" s="12">
        <f>IF(OR(OR(H57="",NOT(ISNUMBER(H57)),I57="",J57="",NOT(ISNUMBER(K57)),K57&lt;=0),NOT(ISNUMBER(M57))),"",IFERROR(M57-N57,""))</f>
        <v/>
      </c>
      <c r="P57" s="12">
        <f>IF(OR(H57="",NOT(ISNUMBER(H57)),I57="",J57="",NOT(ISNUMBER(K57)),K57&lt;=0),"",IFERROR(SUMIFS($C$5:$C$104,$A$5:$A$104,H57,$B$5:$B$104,I57),0))</f>
        <v/>
      </c>
      <c r="Q57" s="12">
        <f>IF(OR(H57="",NOT(ISNUMBER(H57)),I57="",J57="",NOT(ISNUMBER(K57)),K57&lt;=0),"",IFERROR(SUMIFS($K$5:$K$104,$H$5:$H$104,H57,$I$5:$I$104,I57),0))</f>
        <v/>
      </c>
      <c r="R57" s="11">
        <f>IF(OR(H57="",NOT(ISNUMBER(H57)),I57="",J57="",NOT(ISNUMBER(K57)),K57&lt;=0),"",IF(COUNTIF('Work Orders'!$A$5:$A$104,J57)=0,"Work Order Missing",IF(COUNTIFS($A$5:$A$104,H57,$B$5:$B$104,I57)=0,"Calendar Missing",IF(COUNTIFS($A$5:$A$104,H57,$B$5:$B$104,I57)&gt;1,"Duplicate Calendar Entry",IF(N57&gt;M57,"Work Order Overallocated",IF(Q57&gt;P57,"Resource Overloaded","Ready"))))))</f>
        <v/>
      </c>
      <c r="S57" s="11">
        <f>IF(OR(R57="",R57="Ready"),"",COUNTIF($R$5:R57,"Planned Hours Needed")+COUNTIF($R$5:R57,"Work Order Missing")+COUNTIF($R$5:R57,"Calendar Missing")+COUNTIF($R$5:R57,"Duplicate Calendar Entry")+COUNTIF($R$5:R57,"Work Order Overallocated")+COUNTIF($R$5:R57,"Resource Overloaded"))</f>
        <v/>
      </c>
      <c r="T57" s="11">
        <f>IF(R57&lt;&gt;"Ready","",COUNTIF($R$5:R57,"Ready"))</f>
        <v/>
      </c>
    </row>
    <row r="58">
      <c r="A58" s="14" t="n"/>
      <c r="B58" s="13" t="n"/>
      <c r="C58" s="15" t="n"/>
      <c r="D58" s="12">
        <f>IF(OR(A58="",NOT(ISNUMBER(A58)),B58="",NOT(ISNUMBER(C58)),C58&lt;0),"",IFERROR(SUMIFS($K$5:$K$104,$H$5:$H$104,A58,$I$5:$I$104,B58),0))</f>
        <v/>
      </c>
      <c r="E58" s="12">
        <f>IF(OR(A58="",NOT(ISNUMBER(A58)),B58="",NOT(ISNUMBER(C58)),C58&lt;0),"",IFERROR(C58-D58,""))</f>
        <v/>
      </c>
      <c r="F58" s="11">
        <f>IF(OR(A58="",NOT(ISNUMBER(A58)),B58="",NOT(ISNUMBER(C58)),C58&lt;0),"",IF(COUNTIFS($A$5:$A$104,A58,$B$5:$B$104,B58)&gt;1,"Duplicate Calendar Entry",IF(D58&gt;C58,"Overloaded","Within Available Hours")))</f>
        <v/>
      </c>
      <c r="H58" s="14" t="n"/>
      <c r="I58" s="13" t="n"/>
      <c r="J58" s="13" t="n"/>
      <c r="K58" s="15" t="n"/>
      <c r="L58" s="10">
        <f>IF(OR(H58="",NOT(ISNUMBER(H58)),I58="",J58="",NOT(ISNUMBER(K58)),K58&lt;=0),"",IFERROR(INDEX('Work Orders'!$B$5:$B$104,MATCH(J58,'Work Orders'!$A$5:$A$104,0)),""))</f>
        <v/>
      </c>
      <c r="M58" s="12">
        <f>IF(OR(H58="",NOT(ISNUMBER(H58)),I58="",J58="",NOT(ISNUMBER(K58)),K58&lt;=0),"",IFERROR(INDEX('Work Orders'!$C$5:$C$104,MATCH(J58,'Work Orders'!$A$5:$A$104,0)),""))</f>
        <v/>
      </c>
      <c r="N58" s="12">
        <f>IF(OR(H58="",NOT(ISNUMBER(H58)),I58="",J58="",NOT(ISNUMBER(K58)),K58&lt;=0),"",IFERROR(SUMIFS($K$5:$K$104,$J$5:$J$104,J58),0))</f>
        <v/>
      </c>
      <c r="O58" s="12">
        <f>IF(OR(OR(H58="",NOT(ISNUMBER(H58)),I58="",J58="",NOT(ISNUMBER(K58)),K58&lt;=0),NOT(ISNUMBER(M58))),"",IFERROR(M58-N58,""))</f>
        <v/>
      </c>
      <c r="P58" s="12">
        <f>IF(OR(H58="",NOT(ISNUMBER(H58)),I58="",J58="",NOT(ISNUMBER(K58)),K58&lt;=0),"",IFERROR(SUMIFS($C$5:$C$104,$A$5:$A$104,H58,$B$5:$B$104,I58),0))</f>
        <v/>
      </c>
      <c r="Q58" s="12">
        <f>IF(OR(H58="",NOT(ISNUMBER(H58)),I58="",J58="",NOT(ISNUMBER(K58)),K58&lt;=0),"",IFERROR(SUMIFS($K$5:$K$104,$H$5:$H$104,H58,$I$5:$I$104,I58),0))</f>
        <v/>
      </c>
      <c r="R58" s="11">
        <f>IF(OR(H58="",NOT(ISNUMBER(H58)),I58="",J58="",NOT(ISNUMBER(K58)),K58&lt;=0),"",IF(COUNTIF('Work Orders'!$A$5:$A$104,J58)=0,"Work Order Missing",IF(COUNTIFS($A$5:$A$104,H58,$B$5:$B$104,I58)=0,"Calendar Missing",IF(COUNTIFS($A$5:$A$104,H58,$B$5:$B$104,I58)&gt;1,"Duplicate Calendar Entry",IF(N58&gt;M58,"Work Order Overallocated",IF(Q58&gt;P58,"Resource Overloaded","Ready"))))))</f>
        <v/>
      </c>
      <c r="S58" s="11">
        <f>IF(OR(R58="",R58="Ready"),"",COUNTIF($R$5:R58,"Planned Hours Needed")+COUNTIF($R$5:R58,"Work Order Missing")+COUNTIF($R$5:R58,"Calendar Missing")+COUNTIF($R$5:R58,"Duplicate Calendar Entry")+COUNTIF($R$5:R58,"Work Order Overallocated")+COUNTIF($R$5:R58,"Resource Overloaded"))</f>
        <v/>
      </c>
      <c r="T58" s="11">
        <f>IF(R58&lt;&gt;"Ready","",COUNTIF($R$5:R58,"Ready"))</f>
        <v/>
      </c>
    </row>
    <row r="59">
      <c r="A59" s="14" t="n"/>
      <c r="B59" s="13" t="n"/>
      <c r="C59" s="15" t="n"/>
      <c r="D59" s="12">
        <f>IF(OR(A59="",NOT(ISNUMBER(A59)),B59="",NOT(ISNUMBER(C59)),C59&lt;0),"",IFERROR(SUMIFS($K$5:$K$104,$H$5:$H$104,A59,$I$5:$I$104,B59),0))</f>
        <v/>
      </c>
      <c r="E59" s="12">
        <f>IF(OR(A59="",NOT(ISNUMBER(A59)),B59="",NOT(ISNUMBER(C59)),C59&lt;0),"",IFERROR(C59-D59,""))</f>
        <v/>
      </c>
      <c r="F59" s="11">
        <f>IF(OR(A59="",NOT(ISNUMBER(A59)),B59="",NOT(ISNUMBER(C59)),C59&lt;0),"",IF(COUNTIFS($A$5:$A$104,A59,$B$5:$B$104,B59)&gt;1,"Duplicate Calendar Entry",IF(D59&gt;C59,"Overloaded","Within Available Hours")))</f>
        <v/>
      </c>
      <c r="H59" s="14" t="n"/>
      <c r="I59" s="13" t="n"/>
      <c r="J59" s="13" t="n"/>
      <c r="K59" s="15" t="n"/>
      <c r="L59" s="10">
        <f>IF(OR(H59="",NOT(ISNUMBER(H59)),I59="",J59="",NOT(ISNUMBER(K59)),K59&lt;=0),"",IFERROR(INDEX('Work Orders'!$B$5:$B$104,MATCH(J59,'Work Orders'!$A$5:$A$104,0)),""))</f>
        <v/>
      </c>
      <c r="M59" s="12">
        <f>IF(OR(H59="",NOT(ISNUMBER(H59)),I59="",J59="",NOT(ISNUMBER(K59)),K59&lt;=0),"",IFERROR(INDEX('Work Orders'!$C$5:$C$104,MATCH(J59,'Work Orders'!$A$5:$A$104,0)),""))</f>
        <v/>
      </c>
      <c r="N59" s="12">
        <f>IF(OR(H59="",NOT(ISNUMBER(H59)),I59="",J59="",NOT(ISNUMBER(K59)),K59&lt;=0),"",IFERROR(SUMIFS($K$5:$K$104,$J$5:$J$104,J59),0))</f>
        <v/>
      </c>
      <c r="O59" s="12">
        <f>IF(OR(OR(H59="",NOT(ISNUMBER(H59)),I59="",J59="",NOT(ISNUMBER(K59)),K59&lt;=0),NOT(ISNUMBER(M59))),"",IFERROR(M59-N59,""))</f>
        <v/>
      </c>
      <c r="P59" s="12">
        <f>IF(OR(H59="",NOT(ISNUMBER(H59)),I59="",J59="",NOT(ISNUMBER(K59)),K59&lt;=0),"",IFERROR(SUMIFS($C$5:$C$104,$A$5:$A$104,H59,$B$5:$B$104,I59),0))</f>
        <v/>
      </c>
      <c r="Q59" s="12">
        <f>IF(OR(H59="",NOT(ISNUMBER(H59)),I59="",J59="",NOT(ISNUMBER(K59)),K59&lt;=0),"",IFERROR(SUMIFS($K$5:$K$104,$H$5:$H$104,H59,$I$5:$I$104,I59),0))</f>
        <v/>
      </c>
      <c r="R59" s="11">
        <f>IF(OR(H59="",NOT(ISNUMBER(H59)),I59="",J59="",NOT(ISNUMBER(K59)),K59&lt;=0),"",IF(COUNTIF('Work Orders'!$A$5:$A$104,J59)=0,"Work Order Missing",IF(COUNTIFS($A$5:$A$104,H59,$B$5:$B$104,I59)=0,"Calendar Missing",IF(COUNTIFS($A$5:$A$104,H59,$B$5:$B$104,I59)&gt;1,"Duplicate Calendar Entry",IF(N59&gt;M59,"Work Order Overallocated",IF(Q59&gt;P59,"Resource Overloaded","Ready"))))))</f>
        <v/>
      </c>
      <c r="S59" s="11">
        <f>IF(OR(R59="",R59="Ready"),"",COUNTIF($R$5:R59,"Planned Hours Needed")+COUNTIF($R$5:R59,"Work Order Missing")+COUNTIF($R$5:R59,"Calendar Missing")+COUNTIF($R$5:R59,"Duplicate Calendar Entry")+COUNTIF($R$5:R59,"Work Order Overallocated")+COUNTIF($R$5:R59,"Resource Overloaded"))</f>
        <v/>
      </c>
      <c r="T59" s="11">
        <f>IF(R59&lt;&gt;"Ready","",COUNTIF($R$5:R59,"Ready"))</f>
        <v/>
      </c>
    </row>
    <row r="60">
      <c r="A60" s="14" t="n"/>
      <c r="B60" s="13" t="n"/>
      <c r="C60" s="15" t="n"/>
      <c r="D60" s="12">
        <f>IF(OR(A60="",NOT(ISNUMBER(A60)),B60="",NOT(ISNUMBER(C60)),C60&lt;0),"",IFERROR(SUMIFS($K$5:$K$104,$H$5:$H$104,A60,$I$5:$I$104,B60),0))</f>
        <v/>
      </c>
      <c r="E60" s="12">
        <f>IF(OR(A60="",NOT(ISNUMBER(A60)),B60="",NOT(ISNUMBER(C60)),C60&lt;0),"",IFERROR(C60-D60,""))</f>
        <v/>
      </c>
      <c r="F60" s="11">
        <f>IF(OR(A60="",NOT(ISNUMBER(A60)),B60="",NOT(ISNUMBER(C60)),C60&lt;0),"",IF(COUNTIFS($A$5:$A$104,A60,$B$5:$B$104,B60)&gt;1,"Duplicate Calendar Entry",IF(D60&gt;C60,"Overloaded","Within Available Hours")))</f>
        <v/>
      </c>
      <c r="H60" s="14" t="n"/>
      <c r="I60" s="13" t="n"/>
      <c r="J60" s="13" t="n"/>
      <c r="K60" s="15" t="n"/>
      <c r="L60" s="10">
        <f>IF(OR(H60="",NOT(ISNUMBER(H60)),I60="",J60="",NOT(ISNUMBER(K60)),K60&lt;=0),"",IFERROR(INDEX('Work Orders'!$B$5:$B$104,MATCH(J60,'Work Orders'!$A$5:$A$104,0)),""))</f>
        <v/>
      </c>
      <c r="M60" s="12">
        <f>IF(OR(H60="",NOT(ISNUMBER(H60)),I60="",J60="",NOT(ISNUMBER(K60)),K60&lt;=0),"",IFERROR(INDEX('Work Orders'!$C$5:$C$104,MATCH(J60,'Work Orders'!$A$5:$A$104,0)),""))</f>
        <v/>
      </c>
      <c r="N60" s="12">
        <f>IF(OR(H60="",NOT(ISNUMBER(H60)),I60="",J60="",NOT(ISNUMBER(K60)),K60&lt;=0),"",IFERROR(SUMIFS($K$5:$K$104,$J$5:$J$104,J60),0))</f>
        <v/>
      </c>
      <c r="O60" s="12">
        <f>IF(OR(OR(H60="",NOT(ISNUMBER(H60)),I60="",J60="",NOT(ISNUMBER(K60)),K60&lt;=0),NOT(ISNUMBER(M60))),"",IFERROR(M60-N60,""))</f>
        <v/>
      </c>
      <c r="P60" s="12">
        <f>IF(OR(H60="",NOT(ISNUMBER(H60)),I60="",J60="",NOT(ISNUMBER(K60)),K60&lt;=0),"",IFERROR(SUMIFS($C$5:$C$104,$A$5:$A$104,H60,$B$5:$B$104,I60),0))</f>
        <v/>
      </c>
      <c r="Q60" s="12">
        <f>IF(OR(H60="",NOT(ISNUMBER(H60)),I60="",J60="",NOT(ISNUMBER(K60)),K60&lt;=0),"",IFERROR(SUMIFS($K$5:$K$104,$H$5:$H$104,H60,$I$5:$I$104,I60),0))</f>
        <v/>
      </c>
      <c r="R60" s="11">
        <f>IF(OR(H60="",NOT(ISNUMBER(H60)),I60="",J60="",NOT(ISNUMBER(K60)),K60&lt;=0),"",IF(COUNTIF('Work Orders'!$A$5:$A$104,J60)=0,"Work Order Missing",IF(COUNTIFS($A$5:$A$104,H60,$B$5:$B$104,I60)=0,"Calendar Missing",IF(COUNTIFS($A$5:$A$104,H60,$B$5:$B$104,I60)&gt;1,"Duplicate Calendar Entry",IF(N60&gt;M60,"Work Order Overallocated",IF(Q60&gt;P60,"Resource Overloaded","Ready"))))))</f>
        <v/>
      </c>
      <c r="S60" s="11">
        <f>IF(OR(R60="",R60="Ready"),"",COUNTIF($R$5:R60,"Planned Hours Needed")+COUNTIF($R$5:R60,"Work Order Missing")+COUNTIF($R$5:R60,"Calendar Missing")+COUNTIF($R$5:R60,"Duplicate Calendar Entry")+COUNTIF($R$5:R60,"Work Order Overallocated")+COUNTIF($R$5:R60,"Resource Overloaded"))</f>
        <v/>
      </c>
      <c r="T60" s="11">
        <f>IF(R60&lt;&gt;"Ready","",COUNTIF($R$5:R60,"Ready"))</f>
        <v/>
      </c>
    </row>
    <row r="61">
      <c r="A61" s="14" t="n"/>
      <c r="B61" s="13" t="n"/>
      <c r="C61" s="15" t="n"/>
      <c r="D61" s="12">
        <f>IF(OR(A61="",NOT(ISNUMBER(A61)),B61="",NOT(ISNUMBER(C61)),C61&lt;0),"",IFERROR(SUMIFS($K$5:$K$104,$H$5:$H$104,A61,$I$5:$I$104,B61),0))</f>
        <v/>
      </c>
      <c r="E61" s="12">
        <f>IF(OR(A61="",NOT(ISNUMBER(A61)),B61="",NOT(ISNUMBER(C61)),C61&lt;0),"",IFERROR(C61-D61,""))</f>
        <v/>
      </c>
      <c r="F61" s="11">
        <f>IF(OR(A61="",NOT(ISNUMBER(A61)),B61="",NOT(ISNUMBER(C61)),C61&lt;0),"",IF(COUNTIFS($A$5:$A$104,A61,$B$5:$B$104,B61)&gt;1,"Duplicate Calendar Entry",IF(D61&gt;C61,"Overloaded","Within Available Hours")))</f>
        <v/>
      </c>
      <c r="H61" s="14" t="n"/>
      <c r="I61" s="13" t="n"/>
      <c r="J61" s="13" t="n"/>
      <c r="K61" s="15" t="n"/>
      <c r="L61" s="10">
        <f>IF(OR(H61="",NOT(ISNUMBER(H61)),I61="",J61="",NOT(ISNUMBER(K61)),K61&lt;=0),"",IFERROR(INDEX('Work Orders'!$B$5:$B$104,MATCH(J61,'Work Orders'!$A$5:$A$104,0)),""))</f>
        <v/>
      </c>
      <c r="M61" s="12">
        <f>IF(OR(H61="",NOT(ISNUMBER(H61)),I61="",J61="",NOT(ISNUMBER(K61)),K61&lt;=0),"",IFERROR(INDEX('Work Orders'!$C$5:$C$104,MATCH(J61,'Work Orders'!$A$5:$A$104,0)),""))</f>
        <v/>
      </c>
      <c r="N61" s="12">
        <f>IF(OR(H61="",NOT(ISNUMBER(H61)),I61="",J61="",NOT(ISNUMBER(K61)),K61&lt;=0),"",IFERROR(SUMIFS($K$5:$K$104,$J$5:$J$104,J61),0))</f>
        <v/>
      </c>
      <c r="O61" s="12">
        <f>IF(OR(OR(H61="",NOT(ISNUMBER(H61)),I61="",J61="",NOT(ISNUMBER(K61)),K61&lt;=0),NOT(ISNUMBER(M61))),"",IFERROR(M61-N61,""))</f>
        <v/>
      </c>
      <c r="P61" s="12">
        <f>IF(OR(H61="",NOT(ISNUMBER(H61)),I61="",J61="",NOT(ISNUMBER(K61)),K61&lt;=0),"",IFERROR(SUMIFS($C$5:$C$104,$A$5:$A$104,H61,$B$5:$B$104,I61),0))</f>
        <v/>
      </c>
      <c r="Q61" s="12">
        <f>IF(OR(H61="",NOT(ISNUMBER(H61)),I61="",J61="",NOT(ISNUMBER(K61)),K61&lt;=0),"",IFERROR(SUMIFS($K$5:$K$104,$H$5:$H$104,H61,$I$5:$I$104,I61),0))</f>
        <v/>
      </c>
      <c r="R61" s="11">
        <f>IF(OR(H61="",NOT(ISNUMBER(H61)),I61="",J61="",NOT(ISNUMBER(K61)),K61&lt;=0),"",IF(COUNTIF('Work Orders'!$A$5:$A$104,J61)=0,"Work Order Missing",IF(COUNTIFS($A$5:$A$104,H61,$B$5:$B$104,I61)=0,"Calendar Missing",IF(COUNTIFS($A$5:$A$104,H61,$B$5:$B$104,I61)&gt;1,"Duplicate Calendar Entry",IF(N61&gt;M61,"Work Order Overallocated",IF(Q61&gt;P61,"Resource Overloaded","Ready"))))))</f>
        <v/>
      </c>
      <c r="S61" s="11">
        <f>IF(OR(R61="",R61="Ready"),"",COUNTIF($R$5:R61,"Planned Hours Needed")+COUNTIF($R$5:R61,"Work Order Missing")+COUNTIF($R$5:R61,"Calendar Missing")+COUNTIF($R$5:R61,"Duplicate Calendar Entry")+COUNTIF($R$5:R61,"Work Order Overallocated")+COUNTIF($R$5:R61,"Resource Overloaded"))</f>
        <v/>
      </c>
      <c r="T61" s="11">
        <f>IF(R61&lt;&gt;"Ready","",COUNTIF($R$5:R61,"Ready"))</f>
        <v/>
      </c>
    </row>
    <row r="62">
      <c r="A62" s="14" t="n"/>
      <c r="B62" s="13" t="n"/>
      <c r="C62" s="15" t="n"/>
      <c r="D62" s="12">
        <f>IF(OR(A62="",NOT(ISNUMBER(A62)),B62="",NOT(ISNUMBER(C62)),C62&lt;0),"",IFERROR(SUMIFS($K$5:$K$104,$H$5:$H$104,A62,$I$5:$I$104,B62),0))</f>
        <v/>
      </c>
      <c r="E62" s="12">
        <f>IF(OR(A62="",NOT(ISNUMBER(A62)),B62="",NOT(ISNUMBER(C62)),C62&lt;0),"",IFERROR(C62-D62,""))</f>
        <v/>
      </c>
      <c r="F62" s="11">
        <f>IF(OR(A62="",NOT(ISNUMBER(A62)),B62="",NOT(ISNUMBER(C62)),C62&lt;0),"",IF(COUNTIFS($A$5:$A$104,A62,$B$5:$B$104,B62)&gt;1,"Duplicate Calendar Entry",IF(D62&gt;C62,"Overloaded","Within Available Hours")))</f>
        <v/>
      </c>
      <c r="H62" s="14" t="n"/>
      <c r="I62" s="13" t="n"/>
      <c r="J62" s="13" t="n"/>
      <c r="K62" s="15" t="n"/>
      <c r="L62" s="10">
        <f>IF(OR(H62="",NOT(ISNUMBER(H62)),I62="",J62="",NOT(ISNUMBER(K62)),K62&lt;=0),"",IFERROR(INDEX('Work Orders'!$B$5:$B$104,MATCH(J62,'Work Orders'!$A$5:$A$104,0)),""))</f>
        <v/>
      </c>
      <c r="M62" s="12">
        <f>IF(OR(H62="",NOT(ISNUMBER(H62)),I62="",J62="",NOT(ISNUMBER(K62)),K62&lt;=0),"",IFERROR(INDEX('Work Orders'!$C$5:$C$104,MATCH(J62,'Work Orders'!$A$5:$A$104,0)),""))</f>
        <v/>
      </c>
      <c r="N62" s="12">
        <f>IF(OR(H62="",NOT(ISNUMBER(H62)),I62="",J62="",NOT(ISNUMBER(K62)),K62&lt;=0),"",IFERROR(SUMIFS($K$5:$K$104,$J$5:$J$104,J62),0))</f>
        <v/>
      </c>
      <c r="O62" s="12">
        <f>IF(OR(OR(H62="",NOT(ISNUMBER(H62)),I62="",J62="",NOT(ISNUMBER(K62)),K62&lt;=0),NOT(ISNUMBER(M62))),"",IFERROR(M62-N62,""))</f>
        <v/>
      </c>
      <c r="P62" s="12">
        <f>IF(OR(H62="",NOT(ISNUMBER(H62)),I62="",J62="",NOT(ISNUMBER(K62)),K62&lt;=0),"",IFERROR(SUMIFS($C$5:$C$104,$A$5:$A$104,H62,$B$5:$B$104,I62),0))</f>
        <v/>
      </c>
      <c r="Q62" s="12">
        <f>IF(OR(H62="",NOT(ISNUMBER(H62)),I62="",J62="",NOT(ISNUMBER(K62)),K62&lt;=0),"",IFERROR(SUMIFS($K$5:$K$104,$H$5:$H$104,H62,$I$5:$I$104,I62),0))</f>
        <v/>
      </c>
      <c r="R62" s="11">
        <f>IF(OR(H62="",NOT(ISNUMBER(H62)),I62="",J62="",NOT(ISNUMBER(K62)),K62&lt;=0),"",IF(COUNTIF('Work Orders'!$A$5:$A$104,J62)=0,"Work Order Missing",IF(COUNTIFS($A$5:$A$104,H62,$B$5:$B$104,I62)=0,"Calendar Missing",IF(COUNTIFS($A$5:$A$104,H62,$B$5:$B$104,I62)&gt;1,"Duplicate Calendar Entry",IF(N62&gt;M62,"Work Order Overallocated",IF(Q62&gt;P62,"Resource Overloaded","Ready"))))))</f>
        <v/>
      </c>
      <c r="S62" s="11">
        <f>IF(OR(R62="",R62="Ready"),"",COUNTIF($R$5:R62,"Planned Hours Needed")+COUNTIF($R$5:R62,"Work Order Missing")+COUNTIF($R$5:R62,"Calendar Missing")+COUNTIF($R$5:R62,"Duplicate Calendar Entry")+COUNTIF($R$5:R62,"Work Order Overallocated")+COUNTIF($R$5:R62,"Resource Overloaded"))</f>
        <v/>
      </c>
      <c r="T62" s="11">
        <f>IF(R62&lt;&gt;"Ready","",COUNTIF($R$5:R62,"Ready"))</f>
        <v/>
      </c>
    </row>
    <row r="63">
      <c r="A63" s="14" t="n"/>
      <c r="B63" s="13" t="n"/>
      <c r="C63" s="15" t="n"/>
      <c r="D63" s="12">
        <f>IF(OR(A63="",NOT(ISNUMBER(A63)),B63="",NOT(ISNUMBER(C63)),C63&lt;0),"",IFERROR(SUMIFS($K$5:$K$104,$H$5:$H$104,A63,$I$5:$I$104,B63),0))</f>
        <v/>
      </c>
      <c r="E63" s="12">
        <f>IF(OR(A63="",NOT(ISNUMBER(A63)),B63="",NOT(ISNUMBER(C63)),C63&lt;0),"",IFERROR(C63-D63,""))</f>
        <v/>
      </c>
      <c r="F63" s="11">
        <f>IF(OR(A63="",NOT(ISNUMBER(A63)),B63="",NOT(ISNUMBER(C63)),C63&lt;0),"",IF(COUNTIFS($A$5:$A$104,A63,$B$5:$B$104,B63)&gt;1,"Duplicate Calendar Entry",IF(D63&gt;C63,"Overloaded","Within Available Hours")))</f>
        <v/>
      </c>
      <c r="H63" s="14" t="n"/>
      <c r="I63" s="13" t="n"/>
      <c r="J63" s="13" t="n"/>
      <c r="K63" s="15" t="n"/>
      <c r="L63" s="10">
        <f>IF(OR(H63="",NOT(ISNUMBER(H63)),I63="",J63="",NOT(ISNUMBER(K63)),K63&lt;=0),"",IFERROR(INDEX('Work Orders'!$B$5:$B$104,MATCH(J63,'Work Orders'!$A$5:$A$104,0)),""))</f>
        <v/>
      </c>
      <c r="M63" s="12">
        <f>IF(OR(H63="",NOT(ISNUMBER(H63)),I63="",J63="",NOT(ISNUMBER(K63)),K63&lt;=0),"",IFERROR(INDEX('Work Orders'!$C$5:$C$104,MATCH(J63,'Work Orders'!$A$5:$A$104,0)),""))</f>
        <v/>
      </c>
      <c r="N63" s="12">
        <f>IF(OR(H63="",NOT(ISNUMBER(H63)),I63="",J63="",NOT(ISNUMBER(K63)),K63&lt;=0),"",IFERROR(SUMIFS($K$5:$K$104,$J$5:$J$104,J63),0))</f>
        <v/>
      </c>
      <c r="O63" s="12">
        <f>IF(OR(OR(H63="",NOT(ISNUMBER(H63)),I63="",J63="",NOT(ISNUMBER(K63)),K63&lt;=0),NOT(ISNUMBER(M63))),"",IFERROR(M63-N63,""))</f>
        <v/>
      </c>
      <c r="P63" s="12">
        <f>IF(OR(H63="",NOT(ISNUMBER(H63)),I63="",J63="",NOT(ISNUMBER(K63)),K63&lt;=0),"",IFERROR(SUMIFS($C$5:$C$104,$A$5:$A$104,H63,$B$5:$B$104,I63),0))</f>
        <v/>
      </c>
      <c r="Q63" s="12">
        <f>IF(OR(H63="",NOT(ISNUMBER(H63)),I63="",J63="",NOT(ISNUMBER(K63)),K63&lt;=0),"",IFERROR(SUMIFS($K$5:$K$104,$H$5:$H$104,H63,$I$5:$I$104,I63),0))</f>
        <v/>
      </c>
      <c r="R63" s="11">
        <f>IF(OR(H63="",NOT(ISNUMBER(H63)),I63="",J63="",NOT(ISNUMBER(K63)),K63&lt;=0),"",IF(COUNTIF('Work Orders'!$A$5:$A$104,J63)=0,"Work Order Missing",IF(COUNTIFS($A$5:$A$104,H63,$B$5:$B$104,I63)=0,"Calendar Missing",IF(COUNTIFS($A$5:$A$104,H63,$B$5:$B$104,I63)&gt;1,"Duplicate Calendar Entry",IF(N63&gt;M63,"Work Order Overallocated",IF(Q63&gt;P63,"Resource Overloaded","Ready"))))))</f>
        <v/>
      </c>
      <c r="S63" s="11">
        <f>IF(OR(R63="",R63="Ready"),"",COUNTIF($R$5:R63,"Planned Hours Needed")+COUNTIF($R$5:R63,"Work Order Missing")+COUNTIF($R$5:R63,"Calendar Missing")+COUNTIF($R$5:R63,"Duplicate Calendar Entry")+COUNTIF($R$5:R63,"Work Order Overallocated")+COUNTIF($R$5:R63,"Resource Overloaded"))</f>
        <v/>
      </c>
      <c r="T63" s="11">
        <f>IF(R63&lt;&gt;"Ready","",COUNTIF($R$5:R63,"Ready"))</f>
        <v/>
      </c>
    </row>
    <row r="64">
      <c r="A64" s="14" t="n"/>
      <c r="B64" s="13" t="n"/>
      <c r="C64" s="15" t="n"/>
      <c r="D64" s="12">
        <f>IF(OR(A64="",NOT(ISNUMBER(A64)),B64="",NOT(ISNUMBER(C64)),C64&lt;0),"",IFERROR(SUMIFS($K$5:$K$104,$H$5:$H$104,A64,$I$5:$I$104,B64),0))</f>
        <v/>
      </c>
      <c r="E64" s="12">
        <f>IF(OR(A64="",NOT(ISNUMBER(A64)),B64="",NOT(ISNUMBER(C64)),C64&lt;0),"",IFERROR(C64-D64,""))</f>
        <v/>
      </c>
      <c r="F64" s="11">
        <f>IF(OR(A64="",NOT(ISNUMBER(A64)),B64="",NOT(ISNUMBER(C64)),C64&lt;0),"",IF(COUNTIFS($A$5:$A$104,A64,$B$5:$B$104,B64)&gt;1,"Duplicate Calendar Entry",IF(D64&gt;C64,"Overloaded","Within Available Hours")))</f>
        <v/>
      </c>
      <c r="H64" s="14" t="n"/>
      <c r="I64" s="13" t="n"/>
      <c r="J64" s="13" t="n"/>
      <c r="K64" s="15" t="n"/>
      <c r="L64" s="10">
        <f>IF(OR(H64="",NOT(ISNUMBER(H64)),I64="",J64="",NOT(ISNUMBER(K64)),K64&lt;=0),"",IFERROR(INDEX('Work Orders'!$B$5:$B$104,MATCH(J64,'Work Orders'!$A$5:$A$104,0)),""))</f>
        <v/>
      </c>
      <c r="M64" s="12">
        <f>IF(OR(H64="",NOT(ISNUMBER(H64)),I64="",J64="",NOT(ISNUMBER(K64)),K64&lt;=0),"",IFERROR(INDEX('Work Orders'!$C$5:$C$104,MATCH(J64,'Work Orders'!$A$5:$A$104,0)),""))</f>
        <v/>
      </c>
      <c r="N64" s="12">
        <f>IF(OR(H64="",NOT(ISNUMBER(H64)),I64="",J64="",NOT(ISNUMBER(K64)),K64&lt;=0),"",IFERROR(SUMIFS($K$5:$K$104,$J$5:$J$104,J64),0))</f>
        <v/>
      </c>
      <c r="O64" s="12">
        <f>IF(OR(OR(H64="",NOT(ISNUMBER(H64)),I64="",J64="",NOT(ISNUMBER(K64)),K64&lt;=0),NOT(ISNUMBER(M64))),"",IFERROR(M64-N64,""))</f>
        <v/>
      </c>
      <c r="P64" s="12">
        <f>IF(OR(H64="",NOT(ISNUMBER(H64)),I64="",J64="",NOT(ISNUMBER(K64)),K64&lt;=0),"",IFERROR(SUMIFS($C$5:$C$104,$A$5:$A$104,H64,$B$5:$B$104,I64),0))</f>
        <v/>
      </c>
      <c r="Q64" s="12">
        <f>IF(OR(H64="",NOT(ISNUMBER(H64)),I64="",J64="",NOT(ISNUMBER(K64)),K64&lt;=0),"",IFERROR(SUMIFS($K$5:$K$104,$H$5:$H$104,H64,$I$5:$I$104,I64),0))</f>
        <v/>
      </c>
      <c r="R64" s="11">
        <f>IF(OR(H64="",NOT(ISNUMBER(H64)),I64="",J64="",NOT(ISNUMBER(K64)),K64&lt;=0),"",IF(COUNTIF('Work Orders'!$A$5:$A$104,J64)=0,"Work Order Missing",IF(COUNTIFS($A$5:$A$104,H64,$B$5:$B$104,I64)=0,"Calendar Missing",IF(COUNTIFS($A$5:$A$104,H64,$B$5:$B$104,I64)&gt;1,"Duplicate Calendar Entry",IF(N64&gt;M64,"Work Order Overallocated",IF(Q64&gt;P64,"Resource Overloaded","Ready"))))))</f>
        <v/>
      </c>
      <c r="S64" s="11">
        <f>IF(OR(R64="",R64="Ready"),"",COUNTIF($R$5:R64,"Planned Hours Needed")+COUNTIF($R$5:R64,"Work Order Missing")+COUNTIF($R$5:R64,"Calendar Missing")+COUNTIF($R$5:R64,"Duplicate Calendar Entry")+COUNTIF($R$5:R64,"Work Order Overallocated")+COUNTIF($R$5:R64,"Resource Overloaded"))</f>
        <v/>
      </c>
      <c r="T64" s="11">
        <f>IF(R64&lt;&gt;"Ready","",COUNTIF($R$5:R64,"Ready"))</f>
        <v/>
      </c>
    </row>
    <row r="65">
      <c r="A65" s="14" t="n"/>
      <c r="B65" s="13" t="n"/>
      <c r="C65" s="15" t="n"/>
      <c r="D65" s="12">
        <f>IF(OR(A65="",NOT(ISNUMBER(A65)),B65="",NOT(ISNUMBER(C65)),C65&lt;0),"",IFERROR(SUMIFS($K$5:$K$104,$H$5:$H$104,A65,$I$5:$I$104,B65),0))</f>
        <v/>
      </c>
      <c r="E65" s="12">
        <f>IF(OR(A65="",NOT(ISNUMBER(A65)),B65="",NOT(ISNUMBER(C65)),C65&lt;0),"",IFERROR(C65-D65,""))</f>
        <v/>
      </c>
      <c r="F65" s="11">
        <f>IF(OR(A65="",NOT(ISNUMBER(A65)),B65="",NOT(ISNUMBER(C65)),C65&lt;0),"",IF(COUNTIFS($A$5:$A$104,A65,$B$5:$B$104,B65)&gt;1,"Duplicate Calendar Entry",IF(D65&gt;C65,"Overloaded","Within Available Hours")))</f>
        <v/>
      </c>
      <c r="H65" s="14" t="n"/>
      <c r="I65" s="13" t="n"/>
      <c r="J65" s="13" t="n"/>
      <c r="K65" s="15" t="n"/>
      <c r="L65" s="10">
        <f>IF(OR(H65="",NOT(ISNUMBER(H65)),I65="",J65="",NOT(ISNUMBER(K65)),K65&lt;=0),"",IFERROR(INDEX('Work Orders'!$B$5:$B$104,MATCH(J65,'Work Orders'!$A$5:$A$104,0)),""))</f>
        <v/>
      </c>
      <c r="M65" s="12">
        <f>IF(OR(H65="",NOT(ISNUMBER(H65)),I65="",J65="",NOT(ISNUMBER(K65)),K65&lt;=0),"",IFERROR(INDEX('Work Orders'!$C$5:$C$104,MATCH(J65,'Work Orders'!$A$5:$A$104,0)),""))</f>
        <v/>
      </c>
      <c r="N65" s="12">
        <f>IF(OR(H65="",NOT(ISNUMBER(H65)),I65="",J65="",NOT(ISNUMBER(K65)),K65&lt;=0),"",IFERROR(SUMIFS($K$5:$K$104,$J$5:$J$104,J65),0))</f>
        <v/>
      </c>
      <c r="O65" s="12">
        <f>IF(OR(OR(H65="",NOT(ISNUMBER(H65)),I65="",J65="",NOT(ISNUMBER(K65)),K65&lt;=0),NOT(ISNUMBER(M65))),"",IFERROR(M65-N65,""))</f>
        <v/>
      </c>
      <c r="P65" s="12">
        <f>IF(OR(H65="",NOT(ISNUMBER(H65)),I65="",J65="",NOT(ISNUMBER(K65)),K65&lt;=0),"",IFERROR(SUMIFS($C$5:$C$104,$A$5:$A$104,H65,$B$5:$B$104,I65),0))</f>
        <v/>
      </c>
      <c r="Q65" s="12">
        <f>IF(OR(H65="",NOT(ISNUMBER(H65)),I65="",J65="",NOT(ISNUMBER(K65)),K65&lt;=0),"",IFERROR(SUMIFS($K$5:$K$104,$H$5:$H$104,H65,$I$5:$I$104,I65),0))</f>
        <v/>
      </c>
      <c r="R65" s="11">
        <f>IF(OR(H65="",NOT(ISNUMBER(H65)),I65="",J65="",NOT(ISNUMBER(K65)),K65&lt;=0),"",IF(COUNTIF('Work Orders'!$A$5:$A$104,J65)=0,"Work Order Missing",IF(COUNTIFS($A$5:$A$104,H65,$B$5:$B$104,I65)=0,"Calendar Missing",IF(COUNTIFS($A$5:$A$104,H65,$B$5:$B$104,I65)&gt;1,"Duplicate Calendar Entry",IF(N65&gt;M65,"Work Order Overallocated",IF(Q65&gt;P65,"Resource Overloaded","Ready"))))))</f>
        <v/>
      </c>
      <c r="S65" s="11">
        <f>IF(OR(R65="",R65="Ready"),"",COUNTIF($R$5:R65,"Planned Hours Needed")+COUNTIF($R$5:R65,"Work Order Missing")+COUNTIF($R$5:R65,"Calendar Missing")+COUNTIF($R$5:R65,"Duplicate Calendar Entry")+COUNTIF($R$5:R65,"Work Order Overallocated")+COUNTIF($R$5:R65,"Resource Overloaded"))</f>
        <v/>
      </c>
      <c r="T65" s="11">
        <f>IF(R65&lt;&gt;"Ready","",COUNTIF($R$5:R65,"Ready"))</f>
        <v/>
      </c>
    </row>
    <row r="66">
      <c r="A66" s="14" t="n"/>
      <c r="B66" s="13" t="n"/>
      <c r="C66" s="15" t="n"/>
      <c r="D66" s="12">
        <f>IF(OR(A66="",NOT(ISNUMBER(A66)),B66="",NOT(ISNUMBER(C66)),C66&lt;0),"",IFERROR(SUMIFS($K$5:$K$104,$H$5:$H$104,A66,$I$5:$I$104,B66),0))</f>
        <v/>
      </c>
      <c r="E66" s="12">
        <f>IF(OR(A66="",NOT(ISNUMBER(A66)),B66="",NOT(ISNUMBER(C66)),C66&lt;0),"",IFERROR(C66-D66,""))</f>
        <v/>
      </c>
      <c r="F66" s="11">
        <f>IF(OR(A66="",NOT(ISNUMBER(A66)),B66="",NOT(ISNUMBER(C66)),C66&lt;0),"",IF(COUNTIFS($A$5:$A$104,A66,$B$5:$B$104,B66)&gt;1,"Duplicate Calendar Entry",IF(D66&gt;C66,"Overloaded","Within Available Hours")))</f>
        <v/>
      </c>
      <c r="H66" s="14" t="n"/>
      <c r="I66" s="13" t="n"/>
      <c r="J66" s="13" t="n"/>
      <c r="K66" s="15" t="n"/>
      <c r="L66" s="10">
        <f>IF(OR(H66="",NOT(ISNUMBER(H66)),I66="",J66="",NOT(ISNUMBER(K66)),K66&lt;=0),"",IFERROR(INDEX('Work Orders'!$B$5:$B$104,MATCH(J66,'Work Orders'!$A$5:$A$104,0)),""))</f>
        <v/>
      </c>
      <c r="M66" s="12">
        <f>IF(OR(H66="",NOT(ISNUMBER(H66)),I66="",J66="",NOT(ISNUMBER(K66)),K66&lt;=0),"",IFERROR(INDEX('Work Orders'!$C$5:$C$104,MATCH(J66,'Work Orders'!$A$5:$A$104,0)),""))</f>
        <v/>
      </c>
      <c r="N66" s="12">
        <f>IF(OR(H66="",NOT(ISNUMBER(H66)),I66="",J66="",NOT(ISNUMBER(K66)),K66&lt;=0),"",IFERROR(SUMIFS($K$5:$K$104,$J$5:$J$104,J66),0))</f>
        <v/>
      </c>
      <c r="O66" s="12">
        <f>IF(OR(OR(H66="",NOT(ISNUMBER(H66)),I66="",J66="",NOT(ISNUMBER(K66)),K66&lt;=0),NOT(ISNUMBER(M66))),"",IFERROR(M66-N66,""))</f>
        <v/>
      </c>
      <c r="P66" s="12">
        <f>IF(OR(H66="",NOT(ISNUMBER(H66)),I66="",J66="",NOT(ISNUMBER(K66)),K66&lt;=0),"",IFERROR(SUMIFS($C$5:$C$104,$A$5:$A$104,H66,$B$5:$B$104,I66),0))</f>
        <v/>
      </c>
      <c r="Q66" s="12">
        <f>IF(OR(H66="",NOT(ISNUMBER(H66)),I66="",J66="",NOT(ISNUMBER(K66)),K66&lt;=0),"",IFERROR(SUMIFS($K$5:$K$104,$H$5:$H$104,H66,$I$5:$I$104,I66),0))</f>
        <v/>
      </c>
      <c r="R66" s="11">
        <f>IF(OR(H66="",NOT(ISNUMBER(H66)),I66="",J66="",NOT(ISNUMBER(K66)),K66&lt;=0),"",IF(COUNTIF('Work Orders'!$A$5:$A$104,J66)=0,"Work Order Missing",IF(COUNTIFS($A$5:$A$104,H66,$B$5:$B$104,I66)=0,"Calendar Missing",IF(COUNTIFS($A$5:$A$104,H66,$B$5:$B$104,I66)&gt;1,"Duplicate Calendar Entry",IF(N66&gt;M66,"Work Order Overallocated",IF(Q66&gt;P66,"Resource Overloaded","Ready"))))))</f>
        <v/>
      </c>
      <c r="S66" s="11">
        <f>IF(OR(R66="",R66="Ready"),"",COUNTIF($R$5:R66,"Planned Hours Needed")+COUNTIF($R$5:R66,"Work Order Missing")+COUNTIF($R$5:R66,"Calendar Missing")+COUNTIF($R$5:R66,"Duplicate Calendar Entry")+COUNTIF($R$5:R66,"Work Order Overallocated")+COUNTIF($R$5:R66,"Resource Overloaded"))</f>
        <v/>
      </c>
      <c r="T66" s="11">
        <f>IF(R66&lt;&gt;"Ready","",COUNTIF($R$5:R66,"Ready"))</f>
        <v/>
      </c>
    </row>
    <row r="67">
      <c r="A67" s="14" t="n"/>
      <c r="B67" s="13" t="n"/>
      <c r="C67" s="15" t="n"/>
      <c r="D67" s="12">
        <f>IF(OR(A67="",NOT(ISNUMBER(A67)),B67="",NOT(ISNUMBER(C67)),C67&lt;0),"",IFERROR(SUMIFS($K$5:$K$104,$H$5:$H$104,A67,$I$5:$I$104,B67),0))</f>
        <v/>
      </c>
      <c r="E67" s="12">
        <f>IF(OR(A67="",NOT(ISNUMBER(A67)),B67="",NOT(ISNUMBER(C67)),C67&lt;0),"",IFERROR(C67-D67,""))</f>
        <v/>
      </c>
      <c r="F67" s="11">
        <f>IF(OR(A67="",NOT(ISNUMBER(A67)),B67="",NOT(ISNUMBER(C67)),C67&lt;0),"",IF(COUNTIFS($A$5:$A$104,A67,$B$5:$B$104,B67)&gt;1,"Duplicate Calendar Entry",IF(D67&gt;C67,"Overloaded","Within Available Hours")))</f>
        <v/>
      </c>
      <c r="H67" s="14" t="n"/>
      <c r="I67" s="13" t="n"/>
      <c r="J67" s="13" t="n"/>
      <c r="K67" s="15" t="n"/>
      <c r="L67" s="10">
        <f>IF(OR(H67="",NOT(ISNUMBER(H67)),I67="",J67="",NOT(ISNUMBER(K67)),K67&lt;=0),"",IFERROR(INDEX('Work Orders'!$B$5:$B$104,MATCH(J67,'Work Orders'!$A$5:$A$104,0)),""))</f>
        <v/>
      </c>
      <c r="M67" s="12">
        <f>IF(OR(H67="",NOT(ISNUMBER(H67)),I67="",J67="",NOT(ISNUMBER(K67)),K67&lt;=0),"",IFERROR(INDEX('Work Orders'!$C$5:$C$104,MATCH(J67,'Work Orders'!$A$5:$A$104,0)),""))</f>
        <v/>
      </c>
      <c r="N67" s="12">
        <f>IF(OR(H67="",NOT(ISNUMBER(H67)),I67="",J67="",NOT(ISNUMBER(K67)),K67&lt;=0),"",IFERROR(SUMIFS($K$5:$K$104,$J$5:$J$104,J67),0))</f>
        <v/>
      </c>
      <c r="O67" s="12">
        <f>IF(OR(OR(H67="",NOT(ISNUMBER(H67)),I67="",J67="",NOT(ISNUMBER(K67)),K67&lt;=0),NOT(ISNUMBER(M67))),"",IFERROR(M67-N67,""))</f>
        <v/>
      </c>
      <c r="P67" s="12">
        <f>IF(OR(H67="",NOT(ISNUMBER(H67)),I67="",J67="",NOT(ISNUMBER(K67)),K67&lt;=0),"",IFERROR(SUMIFS($C$5:$C$104,$A$5:$A$104,H67,$B$5:$B$104,I67),0))</f>
        <v/>
      </c>
      <c r="Q67" s="12">
        <f>IF(OR(H67="",NOT(ISNUMBER(H67)),I67="",J67="",NOT(ISNUMBER(K67)),K67&lt;=0),"",IFERROR(SUMIFS($K$5:$K$104,$H$5:$H$104,H67,$I$5:$I$104,I67),0))</f>
        <v/>
      </c>
      <c r="R67" s="11">
        <f>IF(OR(H67="",NOT(ISNUMBER(H67)),I67="",J67="",NOT(ISNUMBER(K67)),K67&lt;=0),"",IF(COUNTIF('Work Orders'!$A$5:$A$104,J67)=0,"Work Order Missing",IF(COUNTIFS($A$5:$A$104,H67,$B$5:$B$104,I67)=0,"Calendar Missing",IF(COUNTIFS($A$5:$A$104,H67,$B$5:$B$104,I67)&gt;1,"Duplicate Calendar Entry",IF(N67&gt;M67,"Work Order Overallocated",IF(Q67&gt;P67,"Resource Overloaded","Ready"))))))</f>
        <v/>
      </c>
      <c r="S67" s="11">
        <f>IF(OR(R67="",R67="Ready"),"",COUNTIF($R$5:R67,"Planned Hours Needed")+COUNTIF($R$5:R67,"Work Order Missing")+COUNTIF($R$5:R67,"Calendar Missing")+COUNTIF($R$5:R67,"Duplicate Calendar Entry")+COUNTIF($R$5:R67,"Work Order Overallocated")+COUNTIF($R$5:R67,"Resource Overloaded"))</f>
        <v/>
      </c>
      <c r="T67" s="11">
        <f>IF(R67&lt;&gt;"Ready","",COUNTIF($R$5:R67,"Ready"))</f>
        <v/>
      </c>
    </row>
    <row r="68">
      <c r="A68" s="14" t="n"/>
      <c r="B68" s="13" t="n"/>
      <c r="C68" s="15" t="n"/>
      <c r="D68" s="12">
        <f>IF(OR(A68="",NOT(ISNUMBER(A68)),B68="",NOT(ISNUMBER(C68)),C68&lt;0),"",IFERROR(SUMIFS($K$5:$K$104,$H$5:$H$104,A68,$I$5:$I$104,B68),0))</f>
        <v/>
      </c>
      <c r="E68" s="12">
        <f>IF(OR(A68="",NOT(ISNUMBER(A68)),B68="",NOT(ISNUMBER(C68)),C68&lt;0),"",IFERROR(C68-D68,""))</f>
        <v/>
      </c>
      <c r="F68" s="11">
        <f>IF(OR(A68="",NOT(ISNUMBER(A68)),B68="",NOT(ISNUMBER(C68)),C68&lt;0),"",IF(COUNTIFS($A$5:$A$104,A68,$B$5:$B$104,B68)&gt;1,"Duplicate Calendar Entry",IF(D68&gt;C68,"Overloaded","Within Available Hours")))</f>
        <v/>
      </c>
      <c r="H68" s="14" t="n"/>
      <c r="I68" s="13" t="n"/>
      <c r="J68" s="13" t="n"/>
      <c r="K68" s="15" t="n"/>
      <c r="L68" s="10">
        <f>IF(OR(H68="",NOT(ISNUMBER(H68)),I68="",J68="",NOT(ISNUMBER(K68)),K68&lt;=0),"",IFERROR(INDEX('Work Orders'!$B$5:$B$104,MATCH(J68,'Work Orders'!$A$5:$A$104,0)),""))</f>
        <v/>
      </c>
      <c r="M68" s="12">
        <f>IF(OR(H68="",NOT(ISNUMBER(H68)),I68="",J68="",NOT(ISNUMBER(K68)),K68&lt;=0),"",IFERROR(INDEX('Work Orders'!$C$5:$C$104,MATCH(J68,'Work Orders'!$A$5:$A$104,0)),""))</f>
        <v/>
      </c>
      <c r="N68" s="12">
        <f>IF(OR(H68="",NOT(ISNUMBER(H68)),I68="",J68="",NOT(ISNUMBER(K68)),K68&lt;=0),"",IFERROR(SUMIFS($K$5:$K$104,$J$5:$J$104,J68),0))</f>
        <v/>
      </c>
      <c r="O68" s="12">
        <f>IF(OR(OR(H68="",NOT(ISNUMBER(H68)),I68="",J68="",NOT(ISNUMBER(K68)),K68&lt;=0),NOT(ISNUMBER(M68))),"",IFERROR(M68-N68,""))</f>
        <v/>
      </c>
      <c r="P68" s="12">
        <f>IF(OR(H68="",NOT(ISNUMBER(H68)),I68="",J68="",NOT(ISNUMBER(K68)),K68&lt;=0),"",IFERROR(SUMIFS($C$5:$C$104,$A$5:$A$104,H68,$B$5:$B$104,I68),0))</f>
        <v/>
      </c>
      <c r="Q68" s="12">
        <f>IF(OR(H68="",NOT(ISNUMBER(H68)),I68="",J68="",NOT(ISNUMBER(K68)),K68&lt;=0),"",IFERROR(SUMIFS($K$5:$K$104,$H$5:$H$104,H68,$I$5:$I$104,I68),0))</f>
        <v/>
      </c>
      <c r="R68" s="11">
        <f>IF(OR(H68="",NOT(ISNUMBER(H68)),I68="",J68="",NOT(ISNUMBER(K68)),K68&lt;=0),"",IF(COUNTIF('Work Orders'!$A$5:$A$104,J68)=0,"Work Order Missing",IF(COUNTIFS($A$5:$A$104,H68,$B$5:$B$104,I68)=0,"Calendar Missing",IF(COUNTIFS($A$5:$A$104,H68,$B$5:$B$104,I68)&gt;1,"Duplicate Calendar Entry",IF(N68&gt;M68,"Work Order Overallocated",IF(Q68&gt;P68,"Resource Overloaded","Ready"))))))</f>
        <v/>
      </c>
      <c r="S68" s="11">
        <f>IF(OR(R68="",R68="Ready"),"",COUNTIF($R$5:R68,"Planned Hours Needed")+COUNTIF($R$5:R68,"Work Order Missing")+COUNTIF($R$5:R68,"Calendar Missing")+COUNTIF($R$5:R68,"Duplicate Calendar Entry")+COUNTIF($R$5:R68,"Work Order Overallocated")+COUNTIF($R$5:R68,"Resource Overloaded"))</f>
        <v/>
      </c>
      <c r="T68" s="11">
        <f>IF(R68&lt;&gt;"Ready","",COUNTIF($R$5:R68,"Ready"))</f>
        <v/>
      </c>
    </row>
    <row r="69">
      <c r="A69" s="14" t="n"/>
      <c r="B69" s="13" t="n"/>
      <c r="C69" s="15" t="n"/>
      <c r="D69" s="12">
        <f>IF(OR(A69="",NOT(ISNUMBER(A69)),B69="",NOT(ISNUMBER(C69)),C69&lt;0),"",IFERROR(SUMIFS($K$5:$K$104,$H$5:$H$104,A69,$I$5:$I$104,B69),0))</f>
        <v/>
      </c>
      <c r="E69" s="12">
        <f>IF(OR(A69="",NOT(ISNUMBER(A69)),B69="",NOT(ISNUMBER(C69)),C69&lt;0),"",IFERROR(C69-D69,""))</f>
        <v/>
      </c>
      <c r="F69" s="11">
        <f>IF(OR(A69="",NOT(ISNUMBER(A69)),B69="",NOT(ISNUMBER(C69)),C69&lt;0),"",IF(COUNTIFS($A$5:$A$104,A69,$B$5:$B$104,B69)&gt;1,"Duplicate Calendar Entry",IF(D69&gt;C69,"Overloaded","Within Available Hours")))</f>
        <v/>
      </c>
      <c r="H69" s="14" t="n"/>
      <c r="I69" s="13" t="n"/>
      <c r="J69" s="13" t="n"/>
      <c r="K69" s="15" t="n"/>
      <c r="L69" s="10">
        <f>IF(OR(H69="",NOT(ISNUMBER(H69)),I69="",J69="",NOT(ISNUMBER(K69)),K69&lt;=0),"",IFERROR(INDEX('Work Orders'!$B$5:$B$104,MATCH(J69,'Work Orders'!$A$5:$A$104,0)),""))</f>
        <v/>
      </c>
      <c r="M69" s="12">
        <f>IF(OR(H69="",NOT(ISNUMBER(H69)),I69="",J69="",NOT(ISNUMBER(K69)),K69&lt;=0),"",IFERROR(INDEX('Work Orders'!$C$5:$C$104,MATCH(J69,'Work Orders'!$A$5:$A$104,0)),""))</f>
        <v/>
      </c>
      <c r="N69" s="12">
        <f>IF(OR(H69="",NOT(ISNUMBER(H69)),I69="",J69="",NOT(ISNUMBER(K69)),K69&lt;=0),"",IFERROR(SUMIFS($K$5:$K$104,$J$5:$J$104,J69),0))</f>
        <v/>
      </c>
      <c r="O69" s="12">
        <f>IF(OR(OR(H69="",NOT(ISNUMBER(H69)),I69="",J69="",NOT(ISNUMBER(K69)),K69&lt;=0),NOT(ISNUMBER(M69))),"",IFERROR(M69-N69,""))</f>
        <v/>
      </c>
      <c r="P69" s="12">
        <f>IF(OR(H69="",NOT(ISNUMBER(H69)),I69="",J69="",NOT(ISNUMBER(K69)),K69&lt;=0),"",IFERROR(SUMIFS($C$5:$C$104,$A$5:$A$104,H69,$B$5:$B$104,I69),0))</f>
        <v/>
      </c>
      <c r="Q69" s="12">
        <f>IF(OR(H69="",NOT(ISNUMBER(H69)),I69="",J69="",NOT(ISNUMBER(K69)),K69&lt;=0),"",IFERROR(SUMIFS($K$5:$K$104,$H$5:$H$104,H69,$I$5:$I$104,I69),0))</f>
        <v/>
      </c>
      <c r="R69" s="11">
        <f>IF(OR(H69="",NOT(ISNUMBER(H69)),I69="",J69="",NOT(ISNUMBER(K69)),K69&lt;=0),"",IF(COUNTIF('Work Orders'!$A$5:$A$104,J69)=0,"Work Order Missing",IF(COUNTIFS($A$5:$A$104,H69,$B$5:$B$104,I69)=0,"Calendar Missing",IF(COUNTIFS($A$5:$A$104,H69,$B$5:$B$104,I69)&gt;1,"Duplicate Calendar Entry",IF(N69&gt;M69,"Work Order Overallocated",IF(Q69&gt;P69,"Resource Overloaded","Ready"))))))</f>
        <v/>
      </c>
      <c r="S69" s="11">
        <f>IF(OR(R69="",R69="Ready"),"",COUNTIF($R$5:R69,"Planned Hours Needed")+COUNTIF($R$5:R69,"Work Order Missing")+COUNTIF($R$5:R69,"Calendar Missing")+COUNTIF($R$5:R69,"Duplicate Calendar Entry")+COUNTIF($R$5:R69,"Work Order Overallocated")+COUNTIF($R$5:R69,"Resource Overloaded"))</f>
        <v/>
      </c>
      <c r="T69" s="11">
        <f>IF(R69&lt;&gt;"Ready","",COUNTIF($R$5:R69,"Ready"))</f>
        <v/>
      </c>
    </row>
    <row r="70">
      <c r="A70" s="14" t="n"/>
      <c r="B70" s="13" t="n"/>
      <c r="C70" s="15" t="n"/>
      <c r="D70" s="12">
        <f>IF(OR(A70="",NOT(ISNUMBER(A70)),B70="",NOT(ISNUMBER(C70)),C70&lt;0),"",IFERROR(SUMIFS($K$5:$K$104,$H$5:$H$104,A70,$I$5:$I$104,B70),0))</f>
        <v/>
      </c>
      <c r="E70" s="12">
        <f>IF(OR(A70="",NOT(ISNUMBER(A70)),B70="",NOT(ISNUMBER(C70)),C70&lt;0),"",IFERROR(C70-D70,""))</f>
        <v/>
      </c>
      <c r="F70" s="11">
        <f>IF(OR(A70="",NOT(ISNUMBER(A70)),B70="",NOT(ISNUMBER(C70)),C70&lt;0),"",IF(COUNTIFS($A$5:$A$104,A70,$B$5:$B$104,B70)&gt;1,"Duplicate Calendar Entry",IF(D70&gt;C70,"Overloaded","Within Available Hours")))</f>
        <v/>
      </c>
      <c r="H70" s="14" t="n"/>
      <c r="I70" s="13" t="n"/>
      <c r="J70" s="13" t="n"/>
      <c r="K70" s="15" t="n"/>
      <c r="L70" s="10">
        <f>IF(OR(H70="",NOT(ISNUMBER(H70)),I70="",J70="",NOT(ISNUMBER(K70)),K70&lt;=0),"",IFERROR(INDEX('Work Orders'!$B$5:$B$104,MATCH(J70,'Work Orders'!$A$5:$A$104,0)),""))</f>
        <v/>
      </c>
      <c r="M70" s="12">
        <f>IF(OR(H70="",NOT(ISNUMBER(H70)),I70="",J70="",NOT(ISNUMBER(K70)),K70&lt;=0),"",IFERROR(INDEX('Work Orders'!$C$5:$C$104,MATCH(J70,'Work Orders'!$A$5:$A$104,0)),""))</f>
        <v/>
      </c>
      <c r="N70" s="12">
        <f>IF(OR(H70="",NOT(ISNUMBER(H70)),I70="",J70="",NOT(ISNUMBER(K70)),K70&lt;=0),"",IFERROR(SUMIFS($K$5:$K$104,$J$5:$J$104,J70),0))</f>
        <v/>
      </c>
      <c r="O70" s="12">
        <f>IF(OR(OR(H70="",NOT(ISNUMBER(H70)),I70="",J70="",NOT(ISNUMBER(K70)),K70&lt;=0),NOT(ISNUMBER(M70))),"",IFERROR(M70-N70,""))</f>
        <v/>
      </c>
      <c r="P70" s="12">
        <f>IF(OR(H70="",NOT(ISNUMBER(H70)),I70="",J70="",NOT(ISNUMBER(K70)),K70&lt;=0),"",IFERROR(SUMIFS($C$5:$C$104,$A$5:$A$104,H70,$B$5:$B$104,I70),0))</f>
        <v/>
      </c>
      <c r="Q70" s="12">
        <f>IF(OR(H70="",NOT(ISNUMBER(H70)),I70="",J70="",NOT(ISNUMBER(K70)),K70&lt;=0),"",IFERROR(SUMIFS($K$5:$K$104,$H$5:$H$104,H70,$I$5:$I$104,I70),0))</f>
        <v/>
      </c>
      <c r="R70" s="11">
        <f>IF(OR(H70="",NOT(ISNUMBER(H70)),I70="",J70="",NOT(ISNUMBER(K70)),K70&lt;=0),"",IF(COUNTIF('Work Orders'!$A$5:$A$104,J70)=0,"Work Order Missing",IF(COUNTIFS($A$5:$A$104,H70,$B$5:$B$104,I70)=0,"Calendar Missing",IF(COUNTIFS($A$5:$A$104,H70,$B$5:$B$104,I70)&gt;1,"Duplicate Calendar Entry",IF(N70&gt;M70,"Work Order Overallocated",IF(Q70&gt;P70,"Resource Overloaded","Ready"))))))</f>
        <v/>
      </c>
      <c r="S70" s="11">
        <f>IF(OR(R70="",R70="Ready"),"",COUNTIF($R$5:R70,"Planned Hours Needed")+COUNTIF($R$5:R70,"Work Order Missing")+COUNTIF($R$5:R70,"Calendar Missing")+COUNTIF($R$5:R70,"Duplicate Calendar Entry")+COUNTIF($R$5:R70,"Work Order Overallocated")+COUNTIF($R$5:R70,"Resource Overloaded"))</f>
        <v/>
      </c>
      <c r="T70" s="11">
        <f>IF(R70&lt;&gt;"Ready","",COUNTIF($R$5:R70,"Ready"))</f>
        <v/>
      </c>
    </row>
    <row r="71">
      <c r="A71" s="14" t="n"/>
      <c r="B71" s="13" t="n"/>
      <c r="C71" s="15" t="n"/>
      <c r="D71" s="12">
        <f>IF(OR(A71="",NOT(ISNUMBER(A71)),B71="",NOT(ISNUMBER(C71)),C71&lt;0),"",IFERROR(SUMIFS($K$5:$K$104,$H$5:$H$104,A71,$I$5:$I$104,B71),0))</f>
        <v/>
      </c>
      <c r="E71" s="12">
        <f>IF(OR(A71="",NOT(ISNUMBER(A71)),B71="",NOT(ISNUMBER(C71)),C71&lt;0),"",IFERROR(C71-D71,""))</f>
        <v/>
      </c>
      <c r="F71" s="11">
        <f>IF(OR(A71="",NOT(ISNUMBER(A71)),B71="",NOT(ISNUMBER(C71)),C71&lt;0),"",IF(COUNTIFS($A$5:$A$104,A71,$B$5:$B$104,B71)&gt;1,"Duplicate Calendar Entry",IF(D71&gt;C71,"Overloaded","Within Available Hours")))</f>
        <v/>
      </c>
      <c r="H71" s="14" t="n"/>
      <c r="I71" s="13" t="n"/>
      <c r="J71" s="13" t="n"/>
      <c r="K71" s="15" t="n"/>
      <c r="L71" s="10">
        <f>IF(OR(H71="",NOT(ISNUMBER(H71)),I71="",J71="",NOT(ISNUMBER(K71)),K71&lt;=0),"",IFERROR(INDEX('Work Orders'!$B$5:$B$104,MATCH(J71,'Work Orders'!$A$5:$A$104,0)),""))</f>
        <v/>
      </c>
      <c r="M71" s="12">
        <f>IF(OR(H71="",NOT(ISNUMBER(H71)),I71="",J71="",NOT(ISNUMBER(K71)),K71&lt;=0),"",IFERROR(INDEX('Work Orders'!$C$5:$C$104,MATCH(J71,'Work Orders'!$A$5:$A$104,0)),""))</f>
        <v/>
      </c>
      <c r="N71" s="12">
        <f>IF(OR(H71="",NOT(ISNUMBER(H71)),I71="",J71="",NOT(ISNUMBER(K71)),K71&lt;=0),"",IFERROR(SUMIFS($K$5:$K$104,$J$5:$J$104,J71),0))</f>
        <v/>
      </c>
      <c r="O71" s="12">
        <f>IF(OR(OR(H71="",NOT(ISNUMBER(H71)),I71="",J71="",NOT(ISNUMBER(K71)),K71&lt;=0),NOT(ISNUMBER(M71))),"",IFERROR(M71-N71,""))</f>
        <v/>
      </c>
      <c r="P71" s="12">
        <f>IF(OR(H71="",NOT(ISNUMBER(H71)),I71="",J71="",NOT(ISNUMBER(K71)),K71&lt;=0),"",IFERROR(SUMIFS($C$5:$C$104,$A$5:$A$104,H71,$B$5:$B$104,I71),0))</f>
        <v/>
      </c>
      <c r="Q71" s="12">
        <f>IF(OR(H71="",NOT(ISNUMBER(H71)),I71="",J71="",NOT(ISNUMBER(K71)),K71&lt;=0),"",IFERROR(SUMIFS($K$5:$K$104,$H$5:$H$104,H71,$I$5:$I$104,I71),0))</f>
        <v/>
      </c>
      <c r="R71" s="11">
        <f>IF(OR(H71="",NOT(ISNUMBER(H71)),I71="",J71="",NOT(ISNUMBER(K71)),K71&lt;=0),"",IF(COUNTIF('Work Orders'!$A$5:$A$104,J71)=0,"Work Order Missing",IF(COUNTIFS($A$5:$A$104,H71,$B$5:$B$104,I71)=0,"Calendar Missing",IF(COUNTIFS($A$5:$A$104,H71,$B$5:$B$104,I71)&gt;1,"Duplicate Calendar Entry",IF(N71&gt;M71,"Work Order Overallocated",IF(Q71&gt;P71,"Resource Overloaded","Ready"))))))</f>
        <v/>
      </c>
      <c r="S71" s="11">
        <f>IF(OR(R71="",R71="Ready"),"",COUNTIF($R$5:R71,"Planned Hours Needed")+COUNTIF($R$5:R71,"Work Order Missing")+COUNTIF($R$5:R71,"Calendar Missing")+COUNTIF($R$5:R71,"Duplicate Calendar Entry")+COUNTIF($R$5:R71,"Work Order Overallocated")+COUNTIF($R$5:R71,"Resource Overloaded"))</f>
        <v/>
      </c>
      <c r="T71" s="11">
        <f>IF(R71&lt;&gt;"Ready","",COUNTIF($R$5:R71,"Ready"))</f>
        <v/>
      </c>
    </row>
    <row r="72">
      <c r="A72" s="14" t="n"/>
      <c r="B72" s="13" t="n"/>
      <c r="C72" s="15" t="n"/>
      <c r="D72" s="12">
        <f>IF(OR(A72="",NOT(ISNUMBER(A72)),B72="",NOT(ISNUMBER(C72)),C72&lt;0),"",IFERROR(SUMIFS($K$5:$K$104,$H$5:$H$104,A72,$I$5:$I$104,B72),0))</f>
        <v/>
      </c>
      <c r="E72" s="12">
        <f>IF(OR(A72="",NOT(ISNUMBER(A72)),B72="",NOT(ISNUMBER(C72)),C72&lt;0),"",IFERROR(C72-D72,""))</f>
        <v/>
      </c>
      <c r="F72" s="11">
        <f>IF(OR(A72="",NOT(ISNUMBER(A72)),B72="",NOT(ISNUMBER(C72)),C72&lt;0),"",IF(COUNTIFS($A$5:$A$104,A72,$B$5:$B$104,B72)&gt;1,"Duplicate Calendar Entry",IF(D72&gt;C72,"Overloaded","Within Available Hours")))</f>
        <v/>
      </c>
      <c r="H72" s="14" t="n"/>
      <c r="I72" s="13" t="n"/>
      <c r="J72" s="13" t="n"/>
      <c r="K72" s="15" t="n"/>
      <c r="L72" s="10">
        <f>IF(OR(H72="",NOT(ISNUMBER(H72)),I72="",J72="",NOT(ISNUMBER(K72)),K72&lt;=0),"",IFERROR(INDEX('Work Orders'!$B$5:$B$104,MATCH(J72,'Work Orders'!$A$5:$A$104,0)),""))</f>
        <v/>
      </c>
      <c r="M72" s="12">
        <f>IF(OR(H72="",NOT(ISNUMBER(H72)),I72="",J72="",NOT(ISNUMBER(K72)),K72&lt;=0),"",IFERROR(INDEX('Work Orders'!$C$5:$C$104,MATCH(J72,'Work Orders'!$A$5:$A$104,0)),""))</f>
        <v/>
      </c>
      <c r="N72" s="12">
        <f>IF(OR(H72="",NOT(ISNUMBER(H72)),I72="",J72="",NOT(ISNUMBER(K72)),K72&lt;=0),"",IFERROR(SUMIFS($K$5:$K$104,$J$5:$J$104,J72),0))</f>
        <v/>
      </c>
      <c r="O72" s="12">
        <f>IF(OR(OR(H72="",NOT(ISNUMBER(H72)),I72="",J72="",NOT(ISNUMBER(K72)),K72&lt;=0),NOT(ISNUMBER(M72))),"",IFERROR(M72-N72,""))</f>
        <v/>
      </c>
      <c r="P72" s="12">
        <f>IF(OR(H72="",NOT(ISNUMBER(H72)),I72="",J72="",NOT(ISNUMBER(K72)),K72&lt;=0),"",IFERROR(SUMIFS($C$5:$C$104,$A$5:$A$104,H72,$B$5:$B$104,I72),0))</f>
        <v/>
      </c>
      <c r="Q72" s="12">
        <f>IF(OR(H72="",NOT(ISNUMBER(H72)),I72="",J72="",NOT(ISNUMBER(K72)),K72&lt;=0),"",IFERROR(SUMIFS($K$5:$K$104,$H$5:$H$104,H72,$I$5:$I$104,I72),0))</f>
        <v/>
      </c>
      <c r="R72" s="11">
        <f>IF(OR(H72="",NOT(ISNUMBER(H72)),I72="",J72="",NOT(ISNUMBER(K72)),K72&lt;=0),"",IF(COUNTIF('Work Orders'!$A$5:$A$104,J72)=0,"Work Order Missing",IF(COUNTIFS($A$5:$A$104,H72,$B$5:$B$104,I72)=0,"Calendar Missing",IF(COUNTIFS($A$5:$A$104,H72,$B$5:$B$104,I72)&gt;1,"Duplicate Calendar Entry",IF(N72&gt;M72,"Work Order Overallocated",IF(Q72&gt;P72,"Resource Overloaded","Ready"))))))</f>
        <v/>
      </c>
      <c r="S72" s="11">
        <f>IF(OR(R72="",R72="Ready"),"",COUNTIF($R$5:R72,"Planned Hours Needed")+COUNTIF($R$5:R72,"Work Order Missing")+COUNTIF($R$5:R72,"Calendar Missing")+COUNTIF($R$5:R72,"Duplicate Calendar Entry")+COUNTIF($R$5:R72,"Work Order Overallocated")+COUNTIF($R$5:R72,"Resource Overloaded"))</f>
        <v/>
      </c>
      <c r="T72" s="11">
        <f>IF(R72&lt;&gt;"Ready","",COUNTIF($R$5:R72,"Ready"))</f>
        <v/>
      </c>
    </row>
    <row r="73">
      <c r="A73" s="14" t="n"/>
      <c r="B73" s="13" t="n"/>
      <c r="C73" s="15" t="n"/>
      <c r="D73" s="12">
        <f>IF(OR(A73="",NOT(ISNUMBER(A73)),B73="",NOT(ISNUMBER(C73)),C73&lt;0),"",IFERROR(SUMIFS($K$5:$K$104,$H$5:$H$104,A73,$I$5:$I$104,B73),0))</f>
        <v/>
      </c>
      <c r="E73" s="12">
        <f>IF(OR(A73="",NOT(ISNUMBER(A73)),B73="",NOT(ISNUMBER(C73)),C73&lt;0),"",IFERROR(C73-D73,""))</f>
        <v/>
      </c>
      <c r="F73" s="11">
        <f>IF(OR(A73="",NOT(ISNUMBER(A73)),B73="",NOT(ISNUMBER(C73)),C73&lt;0),"",IF(COUNTIFS($A$5:$A$104,A73,$B$5:$B$104,B73)&gt;1,"Duplicate Calendar Entry",IF(D73&gt;C73,"Overloaded","Within Available Hours")))</f>
        <v/>
      </c>
      <c r="H73" s="14" t="n"/>
      <c r="I73" s="13" t="n"/>
      <c r="J73" s="13" t="n"/>
      <c r="K73" s="15" t="n"/>
      <c r="L73" s="10">
        <f>IF(OR(H73="",NOT(ISNUMBER(H73)),I73="",J73="",NOT(ISNUMBER(K73)),K73&lt;=0),"",IFERROR(INDEX('Work Orders'!$B$5:$B$104,MATCH(J73,'Work Orders'!$A$5:$A$104,0)),""))</f>
        <v/>
      </c>
      <c r="M73" s="12">
        <f>IF(OR(H73="",NOT(ISNUMBER(H73)),I73="",J73="",NOT(ISNUMBER(K73)),K73&lt;=0),"",IFERROR(INDEX('Work Orders'!$C$5:$C$104,MATCH(J73,'Work Orders'!$A$5:$A$104,0)),""))</f>
        <v/>
      </c>
      <c r="N73" s="12">
        <f>IF(OR(H73="",NOT(ISNUMBER(H73)),I73="",J73="",NOT(ISNUMBER(K73)),K73&lt;=0),"",IFERROR(SUMIFS($K$5:$K$104,$J$5:$J$104,J73),0))</f>
        <v/>
      </c>
      <c r="O73" s="12">
        <f>IF(OR(OR(H73="",NOT(ISNUMBER(H73)),I73="",J73="",NOT(ISNUMBER(K73)),K73&lt;=0),NOT(ISNUMBER(M73))),"",IFERROR(M73-N73,""))</f>
        <v/>
      </c>
      <c r="P73" s="12">
        <f>IF(OR(H73="",NOT(ISNUMBER(H73)),I73="",J73="",NOT(ISNUMBER(K73)),K73&lt;=0),"",IFERROR(SUMIFS($C$5:$C$104,$A$5:$A$104,H73,$B$5:$B$104,I73),0))</f>
        <v/>
      </c>
      <c r="Q73" s="12">
        <f>IF(OR(H73="",NOT(ISNUMBER(H73)),I73="",J73="",NOT(ISNUMBER(K73)),K73&lt;=0),"",IFERROR(SUMIFS($K$5:$K$104,$H$5:$H$104,H73,$I$5:$I$104,I73),0))</f>
        <v/>
      </c>
      <c r="R73" s="11">
        <f>IF(OR(H73="",NOT(ISNUMBER(H73)),I73="",J73="",NOT(ISNUMBER(K73)),K73&lt;=0),"",IF(COUNTIF('Work Orders'!$A$5:$A$104,J73)=0,"Work Order Missing",IF(COUNTIFS($A$5:$A$104,H73,$B$5:$B$104,I73)=0,"Calendar Missing",IF(COUNTIFS($A$5:$A$104,H73,$B$5:$B$104,I73)&gt;1,"Duplicate Calendar Entry",IF(N73&gt;M73,"Work Order Overallocated",IF(Q73&gt;P73,"Resource Overloaded","Ready"))))))</f>
        <v/>
      </c>
      <c r="S73" s="11">
        <f>IF(OR(R73="",R73="Ready"),"",COUNTIF($R$5:R73,"Planned Hours Needed")+COUNTIF($R$5:R73,"Work Order Missing")+COUNTIF($R$5:R73,"Calendar Missing")+COUNTIF($R$5:R73,"Duplicate Calendar Entry")+COUNTIF($R$5:R73,"Work Order Overallocated")+COUNTIF($R$5:R73,"Resource Overloaded"))</f>
        <v/>
      </c>
      <c r="T73" s="11">
        <f>IF(R73&lt;&gt;"Ready","",COUNTIF($R$5:R73,"Ready"))</f>
        <v/>
      </c>
    </row>
    <row r="74">
      <c r="A74" s="14" t="n"/>
      <c r="B74" s="13" t="n"/>
      <c r="C74" s="15" t="n"/>
      <c r="D74" s="12">
        <f>IF(OR(A74="",NOT(ISNUMBER(A74)),B74="",NOT(ISNUMBER(C74)),C74&lt;0),"",IFERROR(SUMIFS($K$5:$K$104,$H$5:$H$104,A74,$I$5:$I$104,B74),0))</f>
        <v/>
      </c>
      <c r="E74" s="12">
        <f>IF(OR(A74="",NOT(ISNUMBER(A74)),B74="",NOT(ISNUMBER(C74)),C74&lt;0),"",IFERROR(C74-D74,""))</f>
        <v/>
      </c>
      <c r="F74" s="11">
        <f>IF(OR(A74="",NOT(ISNUMBER(A74)),B74="",NOT(ISNUMBER(C74)),C74&lt;0),"",IF(COUNTIFS($A$5:$A$104,A74,$B$5:$B$104,B74)&gt;1,"Duplicate Calendar Entry",IF(D74&gt;C74,"Overloaded","Within Available Hours")))</f>
        <v/>
      </c>
      <c r="H74" s="14" t="n"/>
      <c r="I74" s="13" t="n"/>
      <c r="J74" s="13" t="n"/>
      <c r="K74" s="15" t="n"/>
      <c r="L74" s="10">
        <f>IF(OR(H74="",NOT(ISNUMBER(H74)),I74="",J74="",NOT(ISNUMBER(K74)),K74&lt;=0),"",IFERROR(INDEX('Work Orders'!$B$5:$B$104,MATCH(J74,'Work Orders'!$A$5:$A$104,0)),""))</f>
        <v/>
      </c>
      <c r="M74" s="12">
        <f>IF(OR(H74="",NOT(ISNUMBER(H74)),I74="",J74="",NOT(ISNUMBER(K74)),K74&lt;=0),"",IFERROR(INDEX('Work Orders'!$C$5:$C$104,MATCH(J74,'Work Orders'!$A$5:$A$104,0)),""))</f>
        <v/>
      </c>
      <c r="N74" s="12">
        <f>IF(OR(H74="",NOT(ISNUMBER(H74)),I74="",J74="",NOT(ISNUMBER(K74)),K74&lt;=0),"",IFERROR(SUMIFS($K$5:$K$104,$J$5:$J$104,J74),0))</f>
        <v/>
      </c>
      <c r="O74" s="12">
        <f>IF(OR(OR(H74="",NOT(ISNUMBER(H74)),I74="",J74="",NOT(ISNUMBER(K74)),K74&lt;=0),NOT(ISNUMBER(M74))),"",IFERROR(M74-N74,""))</f>
        <v/>
      </c>
      <c r="P74" s="12">
        <f>IF(OR(H74="",NOT(ISNUMBER(H74)),I74="",J74="",NOT(ISNUMBER(K74)),K74&lt;=0),"",IFERROR(SUMIFS($C$5:$C$104,$A$5:$A$104,H74,$B$5:$B$104,I74),0))</f>
        <v/>
      </c>
      <c r="Q74" s="12">
        <f>IF(OR(H74="",NOT(ISNUMBER(H74)),I74="",J74="",NOT(ISNUMBER(K74)),K74&lt;=0),"",IFERROR(SUMIFS($K$5:$K$104,$H$5:$H$104,H74,$I$5:$I$104,I74),0))</f>
        <v/>
      </c>
      <c r="R74" s="11">
        <f>IF(OR(H74="",NOT(ISNUMBER(H74)),I74="",J74="",NOT(ISNUMBER(K74)),K74&lt;=0),"",IF(COUNTIF('Work Orders'!$A$5:$A$104,J74)=0,"Work Order Missing",IF(COUNTIFS($A$5:$A$104,H74,$B$5:$B$104,I74)=0,"Calendar Missing",IF(COUNTIFS($A$5:$A$104,H74,$B$5:$B$104,I74)&gt;1,"Duplicate Calendar Entry",IF(N74&gt;M74,"Work Order Overallocated",IF(Q74&gt;P74,"Resource Overloaded","Ready"))))))</f>
        <v/>
      </c>
      <c r="S74" s="11">
        <f>IF(OR(R74="",R74="Ready"),"",COUNTIF($R$5:R74,"Planned Hours Needed")+COUNTIF($R$5:R74,"Work Order Missing")+COUNTIF($R$5:R74,"Calendar Missing")+COUNTIF($R$5:R74,"Duplicate Calendar Entry")+COUNTIF($R$5:R74,"Work Order Overallocated")+COUNTIF($R$5:R74,"Resource Overloaded"))</f>
        <v/>
      </c>
      <c r="T74" s="11">
        <f>IF(R74&lt;&gt;"Ready","",COUNTIF($R$5:R74,"Ready"))</f>
        <v/>
      </c>
    </row>
    <row r="75">
      <c r="A75" s="14" t="n"/>
      <c r="B75" s="13" t="n"/>
      <c r="C75" s="15" t="n"/>
      <c r="D75" s="12">
        <f>IF(OR(A75="",NOT(ISNUMBER(A75)),B75="",NOT(ISNUMBER(C75)),C75&lt;0),"",IFERROR(SUMIFS($K$5:$K$104,$H$5:$H$104,A75,$I$5:$I$104,B75),0))</f>
        <v/>
      </c>
      <c r="E75" s="12">
        <f>IF(OR(A75="",NOT(ISNUMBER(A75)),B75="",NOT(ISNUMBER(C75)),C75&lt;0),"",IFERROR(C75-D75,""))</f>
        <v/>
      </c>
      <c r="F75" s="11">
        <f>IF(OR(A75="",NOT(ISNUMBER(A75)),B75="",NOT(ISNUMBER(C75)),C75&lt;0),"",IF(COUNTIFS($A$5:$A$104,A75,$B$5:$B$104,B75)&gt;1,"Duplicate Calendar Entry",IF(D75&gt;C75,"Overloaded","Within Available Hours")))</f>
        <v/>
      </c>
      <c r="H75" s="14" t="n"/>
      <c r="I75" s="13" t="n"/>
      <c r="J75" s="13" t="n"/>
      <c r="K75" s="15" t="n"/>
      <c r="L75" s="10">
        <f>IF(OR(H75="",NOT(ISNUMBER(H75)),I75="",J75="",NOT(ISNUMBER(K75)),K75&lt;=0),"",IFERROR(INDEX('Work Orders'!$B$5:$B$104,MATCH(J75,'Work Orders'!$A$5:$A$104,0)),""))</f>
        <v/>
      </c>
      <c r="M75" s="12">
        <f>IF(OR(H75="",NOT(ISNUMBER(H75)),I75="",J75="",NOT(ISNUMBER(K75)),K75&lt;=0),"",IFERROR(INDEX('Work Orders'!$C$5:$C$104,MATCH(J75,'Work Orders'!$A$5:$A$104,0)),""))</f>
        <v/>
      </c>
      <c r="N75" s="12">
        <f>IF(OR(H75="",NOT(ISNUMBER(H75)),I75="",J75="",NOT(ISNUMBER(K75)),K75&lt;=0),"",IFERROR(SUMIFS($K$5:$K$104,$J$5:$J$104,J75),0))</f>
        <v/>
      </c>
      <c r="O75" s="12">
        <f>IF(OR(OR(H75="",NOT(ISNUMBER(H75)),I75="",J75="",NOT(ISNUMBER(K75)),K75&lt;=0),NOT(ISNUMBER(M75))),"",IFERROR(M75-N75,""))</f>
        <v/>
      </c>
      <c r="P75" s="12">
        <f>IF(OR(H75="",NOT(ISNUMBER(H75)),I75="",J75="",NOT(ISNUMBER(K75)),K75&lt;=0),"",IFERROR(SUMIFS($C$5:$C$104,$A$5:$A$104,H75,$B$5:$B$104,I75),0))</f>
        <v/>
      </c>
      <c r="Q75" s="12">
        <f>IF(OR(H75="",NOT(ISNUMBER(H75)),I75="",J75="",NOT(ISNUMBER(K75)),K75&lt;=0),"",IFERROR(SUMIFS($K$5:$K$104,$H$5:$H$104,H75,$I$5:$I$104,I75),0))</f>
        <v/>
      </c>
      <c r="R75" s="11">
        <f>IF(OR(H75="",NOT(ISNUMBER(H75)),I75="",J75="",NOT(ISNUMBER(K75)),K75&lt;=0),"",IF(COUNTIF('Work Orders'!$A$5:$A$104,J75)=0,"Work Order Missing",IF(COUNTIFS($A$5:$A$104,H75,$B$5:$B$104,I75)=0,"Calendar Missing",IF(COUNTIFS($A$5:$A$104,H75,$B$5:$B$104,I75)&gt;1,"Duplicate Calendar Entry",IF(N75&gt;M75,"Work Order Overallocated",IF(Q75&gt;P75,"Resource Overloaded","Ready"))))))</f>
        <v/>
      </c>
      <c r="S75" s="11">
        <f>IF(OR(R75="",R75="Ready"),"",COUNTIF($R$5:R75,"Planned Hours Needed")+COUNTIF($R$5:R75,"Work Order Missing")+COUNTIF($R$5:R75,"Calendar Missing")+COUNTIF($R$5:R75,"Duplicate Calendar Entry")+COUNTIF($R$5:R75,"Work Order Overallocated")+COUNTIF($R$5:R75,"Resource Overloaded"))</f>
        <v/>
      </c>
      <c r="T75" s="11">
        <f>IF(R75&lt;&gt;"Ready","",COUNTIF($R$5:R75,"Ready"))</f>
        <v/>
      </c>
    </row>
    <row r="76">
      <c r="A76" s="14" t="n"/>
      <c r="B76" s="13" t="n"/>
      <c r="C76" s="15" t="n"/>
      <c r="D76" s="12">
        <f>IF(OR(A76="",NOT(ISNUMBER(A76)),B76="",NOT(ISNUMBER(C76)),C76&lt;0),"",IFERROR(SUMIFS($K$5:$K$104,$H$5:$H$104,A76,$I$5:$I$104,B76),0))</f>
        <v/>
      </c>
      <c r="E76" s="12">
        <f>IF(OR(A76="",NOT(ISNUMBER(A76)),B76="",NOT(ISNUMBER(C76)),C76&lt;0),"",IFERROR(C76-D76,""))</f>
        <v/>
      </c>
      <c r="F76" s="11">
        <f>IF(OR(A76="",NOT(ISNUMBER(A76)),B76="",NOT(ISNUMBER(C76)),C76&lt;0),"",IF(COUNTIFS($A$5:$A$104,A76,$B$5:$B$104,B76)&gt;1,"Duplicate Calendar Entry",IF(D76&gt;C76,"Overloaded","Within Available Hours")))</f>
        <v/>
      </c>
      <c r="H76" s="14" t="n"/>
      <c r="I76" s="13" t="n"/>
      <c r="J76" s="13" t="n"/>
      <c r="K76" s="15" t="n"/>
      <c r="L76" s="10">
        <f>IF(OR(H76="",NOT(ISNUMBER(H76)),I76="",J76="",NOT(ISNUMBER(K76)),K76&lt;=0),"",IFERROR(INDEX('Work Orders'!$B$5:$B$104,MATCH(J76,'Work Orders'!$A$5:$A$104,0)),""))</f>
        <v/>
      </c>
      <c r="M76" s="12">
        <f>IF(OR(H76="",NOT(ISNUMBER(H76)),I76="",J76="",NOT(ISNUMBER(K76)),K76&lt;=0),"",IFERROR(INDEX('Work Orders'!$C$5:$C$104,MATCH(J76,'Work Orders'!$A$5:$A$104,0)),""))</f>
        <v/>
      </c>
      <c r="N76" s="12">
        <f>IF(OR(H76="",NOT(ISNUMBER(H76)),I76="",J76="",NOT(ISNUMBER(K76)),K76&lt;=0),"",IFERROR(SUMIFS($K$5:$K$104,$J$5:$J$104,J76),0))</f>
        <v/>
      </c>
      <c r="O76" s="12">
        <f>IF(OR(OR(H76="",NOT(ISNUMBER(H76)),I76="",J76="",NOT(ISNUMBER(K76)),K76&lt;=0),NOT(ISNUMBER(M76))),"",IFERROR(M76-N76,""))</f>
        <v/>
      </c>
      <c r="P76" s="12">
        <f>IF(OR(H76="",NOT(ISNUMBER(H76)),I76="",J76="",NOT(ISNUMBER(K76)),K76&lt;=0),"",IFERROR(SUMIFS($C$5:$C$104,$A$5:$A$104,H76,$B$5:$B$104,I76),0))</f>
        <v/>
      </c>
      <c r="Q76" s="12">
        <f>IF(OR(H76="",NOT(ISNUMBER(H76)),I76="",J76="",NOT(ISNUMBER(K76)),K76&lt;=0),"",IFERROR(SUMIFS($K$5:$K$104,$H$5:$H$104,H76,$I$5:$I$104,I76),0))</f>
        <v/>
      </c>
      <c r="R76" s="11">
        <f>IF(OR(H76="",NOT(ISNUMBER(H76)),I76="",J76="",NOT(ISNUMBER(K76)),K76&lt;=0),"",IF(COUNTIF('Work Orders'!$A$5:$A$104,J76)=0,"Work Order Missing",IF(COUNTIFS($A$5:$A$104,H76,$B$5:$B$104,I76)=0,"Calendar Missing",IF(COUNTIFS($A$5:$A$104,H76,$B$5:$B$104,I76)&gt;1,"Duplicate Calendar Entry",IF(N76&gt;M76,"Work Order Overallocated",IF(Q76&gt;P76,"Resource Overloaded","Ready"))))))</f>
        <v/>
      </c>
      <c r="S76" s="11">
        <f>IF(OR(R76="",R76="Ready"),"",COUNTIF($R$5:R76,"Planned Hours Needed")+COUNTIF($R$5:R76,"Work Order Missing")+COUNTIF($R$5:R76,"Calendar Missing")+COUNTIF($R$5:R76,"Duplicate Calendar Entry")+COUNTIF($R$5:R76,"Work Order Overallocated")+COUNTIF($R$5:R76,"Resource Overloaded"))</f>
        <v/>
      </c>
      <c r="T76" s="11">
        <f>IF(R76&lt;&gt;"Ready","",COUNTIF($R$5:R76,"Ready"))</f>
        <v/>
      </c>
    </row>
    <row r="77">
      <c r="A77" s="14" t="n"/>
      <c r="B77" s="13" t="n"/>
      <c r="C77" s="15" t="n"/>
      <c r="D77" s="12">
        <f>IF(OR(A77="",NOT(ISNUMBER(A77)),B77="",NOT(ISNUMBER(C77)),C77&lt;0),"",IFERROR(SUMIFS($K$5:$K$104,$H$5:$H$104,A77,$I$5:$I$104,B77),0))</f>
        <v/>
      </c>
      <c r="E77" s="12">
        <f>IF(OR(A77="",NOT(ISNUMBER(A77)),B77="",NOT(ISNUMBER(C77)),C77&lt;0),"",IFERROR(C77-D77,""))</f>
        <v/>
      </c>
      <c r="F77" s="11">
        <f>IF(OR(A77="",NOT(ISNUMBER(A77)),B77="",NOT(ISNUMBER(C77)),C77&lt;0),"",IF(COUNTIFS($A$5:$A$104,A77,$B$5:$B$104,B77)&gt;1,"Duplicate Calendar Entry",IF(D77&gt;C77,"Overloaded","Within Available Hours")))</f>
        <v/>
      </c>
      <c r="H77" s="14" t="n"/>
      <c r="I77" s="13" t="n"/>
      <c r="J77" s="13" t="n"/>
      <c r="K77" s="15" t="n"/>
      <c r="L77" s="10">
        <f>IF(OR(H77="",NOT(ISNUMBER(H77)),I77="",J77="",NOT(ISNUMBER(K77)),K77&lt;=0),"",IFERROR(INDEX('Work Orders'!$B$5:$B$104,MATCH(J77,'Work Orders'!$A$5:$A$104,0)),""))</f>
        <v/>
      </c>
      <c r="M77" s="12">
        <f>IF(OR(H77="",NOT(ISNUMBER(H77)),I77="",J77="",NOT(ISNUMBER(K77)),K77&lt;=0),"",IFERROR(INDEX('Work Orders'!$C$5:$C$104,MATCH(J77,'Work Orders'!$A$5:$A$104,0)),""))</f>
        <v/>
      </c>
      <c r="N77" s="12">
        <f>IF(OR(H77="",NOT(ISNUMBER(H77)),I77="",J77="",NOT(ISNUMBER(K77)),K77&lt;=0),"",IFERROR(SUMIFS($K$5:$K$104,$J$5:$J$104,J77),0))</f>
        <v/>
      </c>
      <c r="O77" s="12">
        <f>IF(OR(OR(H77="",NOT(ISNUMBER(H77)),I77="",J77="",NOT(ISNUMBER(K77)),K77&lt;=0),NOT(ISNUMBER(M77))),"",IFERROR(M77-N77,""))</f>
        <v/>
      </c>
      <c r="P77" s="12">
        <f>IF(OR(H77="",NOT(ISNUMBER(H77)),I77="",J77="",NOT(ISNUMBER(K77)),K77&lt;=0),"",IFERROR(SUMIFS($C$5:$C$104,$A$5:$A$104,H77,$B$5:$B$104,I77),0))</f>
        <v/>
      </c>
      <c r="Q77" s="12">
        <f>IF(OR(H77="",NOT(ISNUMBER(H77)),I77="",J77="",NOT(ISNUMBER(K77)),K77&lt;=0),"",IFERROR(SUMIFS($K$5:$K$104,$H$5:$H$104,H77,$I$5:$I$104,I77),0))</f>
        <v/>
      </c>
      <c r="R77" s="11">
        <f>IF(OR(H77="",NOT(ISNUMBER(H77)),I77="",J77="",NOT(ISNUMBER(K77)),K77&lt;=0),"",IF(COUNTIF('Work Orders'!$A$5:$A$104,J77)=0,"Work Order Missing",IF(COUNTIFS($A$5:$A$104,H77,$B$5:$B$104,I77)=0,"Calendar Missing",IF(COUNTIFS($A$5:$A$104,H77,$B$5:$B$104,I77)&gt;1,"Duplicate Calendar Entry",IF(N77&gt;M77,"Work Order Overallocated",IF(Q77&gt;P77,"Resource Overloaded","Ready"))))))</f>
        <v/>
      </c>
      <c r="S77" s="11">
        <f>IF(OR(R77="",R77="Ready"),"",COUNTIF($R$5:R77,"Planned Hours Needed")+COUNTIF($R$5:R77,"Work Order Missing")+COUNTIF($R$5:R77,"Calendar Missing")+COUNTIF($R$5:R77,"Duplicate Calendar Entry")+COUNTIF($R$5:R77,"Work Order Overallocated")+COUNTIF($R$5:R77,"Resource Overloaded"))</f>
        <v/>
      </c>
      <c r="T77" s="11">
        <f>IF(R77&lt;&gt;"Ready","",COUNTIF($R$5:R77,"Ready"))</f>
        <v/>
      </c>
    </row>
    <row r="78">
      <c r="A78" s="14" t="n"/>
      <c r="B78" s="13" t="n"/>
      <c r="C78" s="15" t="n"/>
      <c r="D78" s="12">
        <f>IF(OR(A78="",NOT(ISNUMBER(A78)),B78="",NOT(ISNUMBER(C78)),C78&lt;0),"",IFERROR(SUMIFS($K$5:$K$104,$H$5:$H$104,A78,$I$5:$I$104,B78),0))</f>
        <v/>
      </c>
      <c r="E78" s="12">
        <f>IF(OR(A78="",NOT(ISNUMBER(A78)),B78="",NOT(ISNUMBER(C78)),C78&lt;0),"",IFERROR(C78-D78,""))</f>
        <v/>
      </c>
      <c r="F78" s="11">
        <f>IF(OR(A78="",NOT(ISNUMBER(A78)),B78="",NOT(ISNUMBER(C78)),C78&lt;0),"",IF(COUNTIFS($A$5:$A$104,A78,$B$5:$B$104,B78)&gt;1,"Duplicate Calendar Entry",IF(D78&gt;C78,"Overloaded","Within Available Hours")))</f>
        <v/>
      </c>
      <c r="H78" s="14" t="n"/>
      <c r="I78" s="13" t="n"/>
      <c r="J78" s="13" t="n"/>
      <c r="K78" s="15" t="n"/>
      <c r="L78" s="10">
        <f>IF(OR(H78="",NOT(ISNUMBER(H78)),I78="",J78="",NOT(ISNUMBER(K78)),K78&lt;=0),"",IFERROR(INDEX('Work Orders'!$B$5:$B$104,MATCH(J78,'Work Orders'!$A$5:$A$104,0)),""))</f>
        <v/>
      </c>
      <c r="M78" s="12">
        <f>IF(OR(H78="",NOT(ISNUMBER(H78)),I78="",J78="",NOT(ISNUMBER(K78)),K78&lt;=0),"",IFERROR(INDEX('Work Orders'!$C$5:$C$104,MATCH(J78,'Work Orders'!$A$5:$A$104,0)),""))</f>
        <v/>
      </c>
      <c r="N78" s="12">
        <f>IF(OR(H78="",NOT(ISNUMBER(H78)),I78="",J78="",NOT(ISNUMBER(K78)),K78&lt;=0),"",IFERROR(SUMIFS($K$5:$K$104,$J$5:$J$104,J78),0))</f>
        <v/>
      </c>
      <c r="O78" s="12">
        <f>IF(OR(OR(H78="",NOT(ISNUMBER(H78)),I78="",J78="",NOT(ISNUMBER(K78)),K78&lt;=0),NOT(ISNUMBER(M78))),"",IFERROR(M78-N78,""))</f>
        <v/>
      </c>
      <c r="P78" s="12">
        <f>IF(OR(H78="",NOT(ISNUMBER(H78)),I78="",J78="",NOT(ISNUMBER(K78)),K78&lt;=0),"",IFERROR(SUMIFS($C$5:$C$104,$A$5:$A$104,H78,$B$5:$B$104,I78),0))</f>
        <v/>
      </c>
      <c r="Q78" s="12">
        <f>IF(OR(H78="",NOT(ISNUMBER(H78)),I78="",J78="",NOT(ISNUMBER(K78)),K78&lt;=0),"",IFERROR(SUMIFS($K$5:$K$104,$H$5:$H$104,H78,$I$5:$I$104,I78),0))</f>
        <v/>
      </c>
      <c r="R78" s="11">
        <f>IF(OR(H78="",NOT(ISNUMBER(H78)),I78="",J78="",NOT(ISNUMBER(K78)),K78&lt;=0),"",IF(COUNTIF('Work Orders'!$A$5:$A$104,J78)=0,"Work Order Missing",IF(COUNTIFS($A$5:$A$104,H78,$B$5:$B$104,I78)=0,"Calendar Missing",IF(COUNTIFS($A$5:$A$104,H78,$B$5:$B$104,I78)&gt;1,"Duplicate Calendar Entry",IF(N78&gt;M78,"Work Order Overallocated",IF(Q78&gt;P78,"Resource Overloaded","Ready"))))))</f>
        <v/>
      </c>
      <c r="S78" s="11">
        <f>IF(OR(R78="",R78="Ready"),"",COUNTIF($R$5:R78,"Planned Hours Needed")+COUNTIF($R$5:R78,"Work Order Missing")+COUNTIF($R$5:R78,"Calendar Missing")+COUNTIF($R$5:R78,"Duplicate Calendar Entry")+COUNTIF($R$5:R78,"Work Order Overallocated")+COUNTIF($R$5:R78,"Resource Overloaded"))</f>
        <v/>
      </c>
      <c r="T78" s="11">
        <f>IF(R78&lt;&gt;"Ready","",COUNTIF($R$5:R78,"Ready"))</f>
        <v/>
      </c>
    </row>
    <row r="79">
      <c r="A79" s="14" t="n"/>
      <c r="B79" s="13" t="n"/>
      <c r="C79" s="15" t="n"/>
      <c r="D79" s="12">
        <f>IF(OR(A79="",NOT(ISNUMBER(A79)),B79="",NOT(ISNUMBER(C79)),C79&lt;0),"",IFERROR(SUMIFS($K$5:$K$104,$H$5:$H$104,A79,$I$5:$I$104,B79),0))</f>
        <v/>
      </c>
      <c r="E79" s="12">
        <f>IF(OR(A79="",NOT(ISNUMBER(A79)),B79="",NOT(ISNUMBER(C79)),C79&lt;0),"",IFERROR(C79-D79,""))</f>
        <v/>
      </c>
      <c r="F79" s="11">
        <f>IF(OR(A79="",NOT(ISNUMBER(A79)),B79="",NOT(ISNUMBER(C79)),C79&lt;0),"",IF(COUNTIFS($A$5:$A$104,A79,$B$5:$B$104,B79)&gt;1,"Duplicate Calendar Entry",IF(D79&gt;C79,"Overloaded","Within Available Hours")))</f>
        <v/>
      </c>
      <c r="H79" s="14" t="n"/>
      <c r="I79" s="13" t="n"/>
      <c r="J79" s="13" t="n"/>
      <c r="K79" s="15" t="n"/>
      <c r="L79" s="10">
        <f>IF(OR(H79="",NOT(ISNUMBER(H79)),I79="",J79="",NOT(ISNUMBER(K79)),K79&lt;=0),"",IFERROR(INDEX('Work Orders'!$B$5:$B$104,MATCH(J79,'Work Orders'!$A$5:$A$104,0)),""))</f>
        <v/>
      </c>
      <c r="M79" s="12">
        <f>IF(OR(H79="",NOT(ISNUMBER(H79)),I79="",J79="",NOT(ISNUMBER(K79)),K79&lt;=0),"",IFERROR(INDEX('Work Orders'!$C$5:$C$104,MATCH(J79,'Work Orders'!$A$5:$A$104,0)),""))</f>
        <v/>
      </c>
      <c r="N79" s="12">
        <f>IF(OR(H79="",NOT(ISNUMBER(H79)),I79="",J79="",NOT(ISNUMBER(K79)),K79&lt;=0),"",IFERROR(SUMIFS($K$5:$K$104,$J$5:$J$104,J79),0))</f>
        <v/>
      </c>
      <c r="O79" s="12">
        <f>IF(OR(OR(H79="",NOT(ISNUMBER(H79)),I79="",J79="",NOT(ISNUMBER(K79)),K79&lt;=0),NOT(ISNUMBER(M79))),"",IFERROR(M79-N79,""))</f>
        <v/>
      </c>
      <c r="P79" s="12">
        <f>IF(OR(H79="",NOT(ISNUMBER(H79)),I79="",J79="",NOT(ISNUMBER(K79)),K79&lt;=0),"",IFERROR(SUMIFS($C$5:$C$104,$A$5:$A$104,H79,$B$5:$B$104,I79),0))</f>
        <v/>
      </c>
      <c r="Q79" s="12">
        <f>IF(OR(H79="",NOT(ISNUMBER(H79)),I79="",J79="",NOT(ISNUMBER(K79)),K79&lt;=0),"",IFERROR(SUMIFS($K$5:$K$104,$H$5:$H$104,H79,$I$5:$I$104,I79),0))</f>
        <v/>
      </c>
      <c r="R79" s="11">
        <f>IF(OR(H79="",NOT(ISNUMBER(H79)),I79="",J79="",NOT(ISNUMBER(K79)),K79&lt;=0),"",IF(COUNTIF('Work Orders'!$A$5:$A$104,J79)=0,"Work Order Missing",IF(COUNTIFS($A$5:$A$104,H79,$B$5:$B$104,I79)=0,"Calendar Missing",IF(COUNTIFS($A$5:$A$104,H79,$B$5:$B$104,I79)&gt;1,"Duplicate Calendar Entry",IF(N79&gt;M79,"Work Order Overallocated",IF(Q79&gt;P79,"Resource Overloaded","Ready"))))))</f>
        <v/>
      </c>
      <c r="S79" s="11">
        <f>IF(OR(R79="",R79="Ready"),"",COUNTIF($R$5:R79,"Planned Hours Needed")+COUNTIF($R$5:R79,"Work Order Missing")+COUNTIF($R$5:R79,"Calendar Missing")+COUNTIF($R$5:R79,"Duplicate Calendar Entry")+COUNTIF($R$5:R79,"Work Order Overallocated")+COUNTIF($R$5:R79,"Resource Overloaded"))</f>
        <v/>
      </c>
      <c r="T79" s="11">
        <f>IF(R79&lt;&gt;"Ready","",COUNTIF($R$5:R79,"Ready"))</f>
        <v/>
      </c>
    </row>
    <row r="80">
      <c r="A80" s="14" t="n"/>
      <c r="B80" s="13" t="n"/>
      <c r="C80" s="15" t="n"/>
      <c r="D80" s="12">
        <f>IF(OR(A80="",NOT(ISNUMBER(A80)),B80="",NOT(ISNUMBER(C80)),C80&lt;0),"",IFERROR(SUMIFS($K$5:$K$104,$H$5:$H$104,A80,$I$5:$I$104,B80),0))</f>
        <v/>
      </c>
      <c r="E80" s="12">
        <f>IF(OR(A80="",NOT(ISNUMBER(A80)),B80="",NOT(ISNUMBER(C80)),C80&lt;0),"",IFERROR(C80-D80,""))</f>
        <v/>
      </c>
      <c r="F80" s="11">
        <f>IF(OR(A80="",NOT(ISNUMBER(A80)),B80="",NOT(ISNUMBER(C80)),C80&lt;0),"",IF(COUNTIFS($A$5:$A$104,A80,$B$5:$B$104,B80)&gt;1,"Duplicate Calendar Entry",IF(D80&gt;C80,"Overloaded","Within Available Hours")))</f>
        <v/>
      </c>
      <c r="H80" s="14" t="n"/>
      <c r="I80" s="13" t="n"/>
      <c r="J80" s="13" t="n"/>
      <c r="K80" s="15" t="n"/>
      <c r="L80" s="10">
        <f>IF(OR(H80="",NOT(ISNUMBER(H80)),I80="",J80="",NOT(ISNUMBER(K80)),K80&lt;=0),"",IFERROR(INDEX('Work Orders'!$B$5:$B$104,MATCH(J80,'Work Orders'!$A$5:$A$104,0)),""))</f>
        <v/>
      </c>
      <c r="M80" s="12">
        <f>IF(OR(H80="",NOT(ISNUMBER(H80)),I80="",J80="",NOT(ISNUMBER(K80)),K80&lt;=0),"",IFERROR(INDEX('Work Orders'!$C$5:$C$104,MATCH(J80,'Work Orders'!$A$5:$A$104,0)),""))</f>
        <v/>
      </c>
      <c r="N80" s="12">
        <f>IF(OR(H80="",NOT(ISNUMBER(H80)),I80="",J80="",NOT(ISNUMBER(K80)),K80&lt;=0),"",IFERROR(SUMIFS($K$5:$K$104,$J$5:$J$104,J80),0))</f>
        <v/>
      </c>
      <c r="O80" s="12">
        <f>IF(OR(OR(H80="",NOT(ISNUMBER(H80)),I80="",J80="",NOT(ISNUMBER(K80)),K80&lt;=0),NOT(ISNUMBER(M80))),"",IFERROR(M80-N80,""))</f>
        <v/>
      </c>
      <c r="P80" s="12">
        <f>IF(OR(H80="",NOT(ISNUMBER(H80)),I80="",J80="",NOT(ISNUMBER(K80)),K80&lt;=0),"",IFERROR(SUMIFS($C$5:$C$104,$A$5:$A$104,H80,$B$5:$B$104,I80),0))</f>
        <v/>
      </c>
      <c r="Q80" s="12">
        <f>IF(OR(H80="",NOT(ISNUMBER(H80)),I80="",J80="",NOT(ISNUMBER(K80)),K80&lt;=0),"",IFERROR(SUMIFS($K$5:$K$104,$H$5:$H$104,H80,$I$5:$I$104,I80),0))</f>
        <v/>
      </c>
      <c r="R80" s="11">
        <f>IF(OR(H80="",NOT(ISNUMBER(H80)),I80="",J80="",NOT(ISNUMBER(K80)),K80&lt;=0),"",IF(COUNTIF('Work Orders'!$A$5:$A$104,J80)=0,"Work Order Missing",IF(COUNTIFS($A$5:$A$104,H80,$B$5:$B$104,I80)=0,"Calendar Missing",IF(COUNTIFS($A$5:$A$104,H80,$B$5:$B$104,I80)&gt;1,"Duplicate Calendar Entry",IF(N80&gt;M80,"Work Order Overallocated",IF(Q80&gt;P80,"Resource Overloaded","Ready"))))))</f>
        <v/>
      </c>
      <c r="S80" s="11">
        <f>IF(OR(R80="",R80="Ready"),"",COUNTIF($R$5:R80,"Planned Hours Needed")+COUNTIF($R$5:R80,"Work Order Missing")+COUNTIF($R$5:R80,"Calendar Missing")+COUNTIF($R$5:R80,"Duplicate Calendar Entry")+COUNTIF($R$5:R80,"Work Order Overallocated")+COUNTIF($R$5:R80,"Resource Overloaded"))</f>
        <v/>
      </c>
      <c r="T80" s="11">
        <f>IF(R80&lt;&gt;"Ready","",COUNTIF($R$5:R80,"Ready"))</f>
        <v/>
      </c>
    </row>
    <row r="81">
      <c r="A81" s="14" t="n"/>
      <c r="B81" s="13" t="n"/>
      <c r="C81" s="15" t="n"/>
      <c r="D81" s="12">
        <f>IF(OR(A81="",NOT(ISNUMBER(A81)),B81="",NOT(ISNUMBER(C81)),C81&lt;0),"",IFERROR(SUMIFS($K$5:$K$104,$H$5:$H$104,A81,$I$5:$I$104,B81),0))</f>
        <v/>
      </c>
      <c r="E81" s="12">
        <f>IF(OR(A81="",NOT(ISNUMBER(A81)),B81="",NOT(ISNUMBER(C81)),C81&lt;0),"",IFERROR(C81-D81,""))</f>
        <v/>
      </c>
      <c r="F81" s="11">
        <f>IF(OR(A81="",NOT(ISNUMBER(A81)),B81="",NOT(ISNUMBER(C81)),C81&lt;0),"",IF(COUNTIFS($A$5:$A$104,A81,$B$5:$B$104,B81)&gt;1,"Duplicate Calendar Entry",IF(D81&gt;C81,"Overloaded","Within Available Hours")))</f>
        <v/>
      </c>
      <c r="H81" s="14" t="n"/>
      <c r="I81" s="13" t="n"/>
      <c r="J81" s="13" t="n"/>
      <c r="K81" s="15" t="n"/>
      <c r="L81" s="10">
        <f>IF(OR(H81="",NOT(ISNUMBER(H81)),I81="",J81="",NOT(ISNUMBER(K81)),K81&lt;=0),"",IFERROR(INDEX('Work Orders'!$B$5:$B$104,MATCH(J81,'Work Orders'!$A$5:$A$104,0)),""))</f>
        <v/>
      </c>
      <c r="M81" s="12">
        <f>IF(OR(H81="",NOT(ISNUMBER(H81)),I81="",J81="",NOT(ISNUMBER(K81)),K81&lt;=0),"",IFERROR(INDEX('Work Orders'!$C$5:$C$104,MATCH(J81,'Work Orders'!$A$5:$A$104,0)),""))</f>
        <v/>
      </c>
      <c r="N81" s="12">
        <f>IF(OR(H81="",NOT(ISNUMBER(H81)),I81="",J81="",NOT(ISNUMBER(K81)),K81&lt;=0),"",IFERROR(SUMIFS($K$5:$K$104,$J$5:$J$104,J81),0))</f>
        <v/>
      </c>
      <c r="O81" s="12">
        <f>IF(OR(OR(H81="",NOT(ISNUMBER(H81)),I81="",J81="",NOT(ISNUMBER(K81)),K81&lt;=0),NOT(ISNUMBER(M81))),"",IFERROR(M81-N81,""))</f>
        <v/>
      </c>
      <c r="P81" s="12">
        <f>IF(OR(H81="",NOT(ISNUMBER(H81)),I81="",J81="",NOT(ISNUMBER(K81)),K81&lt;=0),"",IFERROR(SUMIFS($C$5:$C$104,$A$5:$A$104,H81,$B$5:$B$104,I81),0))</f>
        <v/>
      </c>
      <c r="Q81" s="12">
        <f>IF(OR(H81="",NOT(ISNUMBER(H81)),I81="",J81="",NOT(ISNUMBER(K81)),K81&lt;=0),"",IFERROR(SUMIFS($K$5:$K$104,$H$5:$H$104,H81,$I$5:$I$104,I81),0))</f>
        <v/>
      </c>
      <c r="R81" s="11">
        <f>IF(OR(H81="",NOT(ISNUMBER(H81)),I81="",J81="",NOT(ISNUMBER(K81)),K81&lt;=0),"",IF(COUNTIF('Work Orders'!$A$5:$A$104,J81)=0,"Work Order Missing",IF(COUNTIFS($A$5:$A$104,H81,$B$5:$B$104,I81)=0,"Calendar Missing",IF(COUNTIFS($A$5:$A$104,H81,$B$5:$B$104,I81)&gt;1,"Duplicate Calendar Entry",IF(N81&gt;M81,"Work Order Overallocated",IF(Q81&gt;P81,"Resource Overloaded","Ready"))))))</f>
        <v/>
      </c>
      <c r="S81" s="11">
        <f>IF(OR(R81="",R81="Ready"),"",COUNTIF($R$5:R81,"Planned Hours Needed")+COUNTIF($R$5:R81,"Work Order Missing")+COUNTIF($R$5:R81,"Calendar Missing")+COUNTIF($R$5:R81,"Duplicate Calendar Entry")+COUNTIF($R$5:R81,"Work Order Overallocated")+COUNTIF($R$5:R81,"Resource Overloaded"))</f>
        <v/>
      </c>
      <c r="T81" s="11">
        <f>IF(R81&lt;&gt;"Ready","",COUNTIF($R$5:R81,"Ready"))</f>
        <v/>
      </c>
    </row>
    <row r="82">
      <c r="A82" s="14" t="n"/>
      <c r="B82" s="13" t="n"/>
      <c r="C82" s="15" t="n"/>
      <c r="D82" s="12">
        <f>IF(OR(A82="",NOT(ISNUMBER(A82)),B82="",NOT(ISNUMBER(C82)),C82&lt;0),"",IFERROR(SUMIFS($K$5:$K$104,$H$5:$H$104,A82,$I$5:$I$104,B82),0))</f>
        <v/>
      </c>
      <c r="E82" s="12">
        <f>IF(OR(A82="",NOT(ISNUMBER(A82)),B82="",NOT(ISNUMBER(C82)),C82&lt;0),"",IFERROR(C82-D82,""))</f>
        <v/>
      </c>
      <c r="F82" s="11">
        <f>IF(OR(A82="",NOT(ISNUMBER(A82)),B82="",NOT(ISNUMBER(C82)),C82&lt;0),"",IF(COUNTIFS($A$5:$A$104,A82,$B$5:$B$104,B82)&gt;1,"Duplicate Calendar Entry",IF(D82&gt;C82,"Overloaded","Within Available Hours")))</f>
        <v/>
      </c>
      <c r="H82" s="14" t="n"/>
      <c r="I82" s="13" t="n"/>
      <c r="J82" s="13" t="n"/>
      <c r="K82" s="15" t="n"/>
      <c r="L82" s="10">
        <f>IF(OR(H82="",NOT(ISNUMBER(H82)),I82="",J82="",NOT(ISNUMBER(K82)),K82&lt;=0),"",IFERROR(INDEX('Work Orders'!$B$5:$B$104,MATCH(J82,'Work Orders'!$A$5:$A$104,0)),""))</f>
        <v/>
      </c>
      <c r="M82" s="12">
        <f>IF(OR(H82="",NOT(ISNUMBER(H82)),I82="",J82="",NOT(ISNUMBER(K82)),K82&lt;=0),"",IFERROR(INDEX('Work Orders'!$C$5:$C$104,MATCH(J82,'Work Orders'!$A$5:$A$104,0)),""))</f>
        <v/>
      </c>
      <c r="N82" s="12">
        <f>IF(OR(H82="",NOT(ISNUMBER(H82)),I82="",J82="",NOT(ISNUMBER(K82)),K82&lt;=0),"",IFERROR(SUMIFS($K$5:$K$104,$J$5:$J$104,J82),0))</f>
        <v/>
      </c>
      <c r="O82" s="12">
        <f>IF(OR(OR(H82="",NOT(ISNUMBER(H82)),I82="",J82="",NOT(ISNUMBER(K82)),K82&lt;=0),NOT(ISNUMBER(M82))),"",IFERROR(M82-N82,""))</f>
        <v/>
      </c>
      <c r="P82" s="12">
        <f>IF(OR(H82="",NOT(ISNUMBER(H82)),I82="",J82="",NOT(ISNUMBER(K82)),K82&lt;=0),"",IFERROR(SUMIFS($C$5:$C$104,$A$5:$A$104,H82,$B$5:$B$104,I82),0))</f>
        <v/>
      </c>
      <c r="Q82" s="12">
        <f>IF(OR(H82="",NOT(ISNUMBER(H82)),I82="",J82="",NOT(ISNUMBER(K82)),K82&lt;=0),"",IFERROR(SUMIFS($K$5:$K$104,$H$5:$H$104,H82,$I$5:$I$104,I82),0))</f>
        <v/>
      </c>
      <c r="R82" s="11">
        <f>IF(OR(H82="",NOT(ISNUMBER(H82)),I82="",J82="",NOT(ISNUMBER(K82)),K82&lt;=0),"",IF(COUNTIF('Work Orders'!$A$5:$A$104,J82)=0,"Work Order Missing",IF(COUNTIFS($A$5:$A$104,H82,$B$5:$B$104,I82)=0,"Calendar Missing",IF(COUNTIFS($A$5:$A$104,H82,$B$5:$B$104,I82)&gt;1,"Duplicate Calendar Entry",IF(N82&gt;M82,"Work Order Overallocated",IF(Q82&gt;P82,"Resource Overloaded","Ready"))))))</f>
        <v/>
      </c>
      <c r="S82" s="11">
        <f>IF(OR(R82="",R82="Ready"),"",COUNTIF($R$5:R82,"Planned Hours Needed")+COUNTIF($R$5:R82,"Work Order Missing")+COUNTIF($R$5:R82,"Calendar Missing")+COUNTIF($R$5:R82,"Duplicate Calendar Entry")+COUNTIF($R$5:R82,"Work Order Overallocated")+COUNTIF($R$5:R82,"Resource Overloaded"))</f>
        <v/>
      </c>
      <c r="T82" s="11">
        <f>IF(R82&lt;&gt;"Ready","",COUNTIF($R$5:R82,"Ready"))</f>
        <v/>
      </c>
    </row>
    <row r="83">
      <c r="A83" s="14" t="n"/>
      <c r="B83" s="13" t="n"/>
      <c r="C83" s="15" t="n"/>
      <c r="D83" s="12">
        <f>IF(OR(A83="",NOT(ISNUMBER(A83)),B83="",NOT(ISNUMBER(C83)),C83&lt;0),"",IFERROR(SUMIFS($K$5:$K$104,$H$5:$H$104,A83,$I$5:$I$104,B83),0))</f>
        <v/>
      </c>
      <c r="E83" s="12">
        <f>IF(OR(A83="",NOT(ISNUMBER(A83)),B83="",NOT(ISNUMBER(C83)),C83&lt;0),"",IFERROR(C83-D83,""))</f>
        <v/>
      </c>
      <c r="F83" s="11">
        <f>IF(OR(A83="",NOT(ISNUMBER(A83)),B83="",NOT(ISNUMBER(C83)),C83&lt;0),"",IF(COUNTIFS($A$5:$A$104,A83,$B$5:$B$104,B83)&gt;1,"Duplicate Calendar Entry",IF(D83&gt;C83,"Overloaded","Within Available Hours")))</f>
        <v/>
      </c>
      <c r="H83" s="14" t="n"/>
      <c r="I83" s="13" t="n"/>
      <c r="J83" s="13" t="n"/>
      <c r="K83" s="15" t="n"/>
      <c r="L83" s="10">
        <f>IF(OR(H83="",NOT(ISNUMBER(H83)),I83="",J83="",NOT(ISNUMBER(K83)),K83&lt;=0),"",IFERROR(INDEX('Work Orders'!$B$5:$B$104,MATCH(J83,'Work Orders'!$A$5:$A$104,0)),""))</f>
        <v/>
      </c>
      <c r="M83" s="12">
        <f>IF(OR(H83="",NOT(ISNUMBER(H83)),I83="",J83="",NOT(ISNUMBER(K83)),K83&lt;=0),"",IFERROR(INDEX('Work Orders'!$C$5:$C$104,MATCH(J83,'Work Orders'!$A$5:$A$104,0)),""))</f>
        <v/>
      </c>
      <c r="N83" s="12">
        <f>IF(OR(H83="",NOT(ISNUMBER(H83)),I83="",J83="",NOT(ISNUMBER(K83)),K83&lt;=0),"",IFERROR(SUMIFS($K$5:$K$104,$J$5:$J$104,J83),0))</f>
        <v/>
      </c>
      <c r="O83" s="12">
        <f>IF(OR(OR(H83="",NOT(ISNUMBER(H83)),I83="",J83="",NOT(ISNUMBER(K83)),K83&lt;=0),NOT(ISNUMBER(M83))),"",IFERROR(M83-N83,""))</f>
        <v/>
      </c>
      <c r="P83" s="12">
        <f>IF(OR(H83="",NOT(ISNUMBER(H83)),I83="",J83="",NOT(ISNUMBER(K83)),K83&lt;=0),"",IFERROR(SUMIFS($C$5:$C$104,$A$5:$A$104,H83,$B$5:$B$104,I83),0))</f>
        <v/>
      </c>
      <c r="Q83" s="12">
        <f>IF(OR(H83="",NOT(ISNUMBER(H83)),I83="",J83="",NOT(ISNUMBER(K83)),K83&lt;=0),"",IFERROR(SUMIFS($K$5:$K$104,$H$5:$H$104,H83,$I$5:$I$104,I83),0))</f>
        <v/>
      </c>
      <c r="R83" s="11">
        <f>IF(OR(H83="",NOT(ISNUMBER(H83)),I83="",J83="",NOT(ISNUMBER(K83)),K83&lt;=0),"",IF(COUNTIF('Work Orders'!$A$5:$A$104,J83)=0,"Work Order Missing",IF(COUNTIFS($A$5:$A$104,H83,$B$5:$B$104,I83)=0,"Calendar Missing",IF(COUNTIFS($A$5:$A$104,H83,$B$5:$B$104,I83)&gt;1,"Duplicate Calendar Entry",IF(N83&gt;M83,"Work Order Overallocated",IF(Q83&gt;P83,"Resource Overloaded","Ready"))))))</f>
        <v/>
      </c>
      <c r="S83" s="11">
        <f>IF(OR(R83="",R83="Ready"),"",COUNTIF($R$5:R83,"Planned Hours Needed")+COUNTIF($R$5:R83,"Work Order Missing")+COUNTIF($R$5:R83,"Calendar Missing")+COUNTIF($R$5:R83,"Duplicate Calendar Entry")+COUNTIF($R$5:R83,"Work Order Overallocated")+COUNTIF($R$5:R83,"Resource Overloaded"))</f>
        <v/>
      </c>
      <c r="T83" s="11">
        <f>IF(R83&lt;&gt;"Ready","",COUNTIF($R$5:R83,"Ready"))</f>
        <v/>
      </c>
    </row>
    <row r="84">
      <c r="A84" s="14" t="n"/>
      <c r="B84" s="13" t="n"/>
      <c r="C84" s="15" t="n"/>
      <c r="D84" s="12">
        <f>IF(OR(A84="",NOT(ISNUMBER(A84)),B84="",NOT(ISNUMBER(C84)),C84&lt;0),"",IFERROR(SUMIFS($K$5:$K$104,$H$5:$H$104,A84,$I$5:$I$104,B84),0))</f>
        <v/>
      </c>
      <c r="E84" s="12">
        <f>IF(OR(A84="",NOT(ISNUMBER(A84)),B84="",NOT(ISNUMBER(C84)),C84&lt;0),"",IFERROR(C84-D84,""))</f>
        <v/>
      </c>
      <c r="F84" s="11">
        <f>IF(OR(A84="",NOT(ISNUMBER(A84)),B84="",NOT(ISNUMBER(C84)),C84&lt;0),"",IF(COUNTIFS($A$5:$A$104,A84,$B$5:$B$104,B84)&gt;1,"Duplicate Calendar Entry",IF(D84&gt;C84,"Overloaded","Within Available Hours")))</f>
        <v/>
      </c>
      <c r="H84" s="14" t="n"/>
      <c r="I84" s="13" t="n"/>
      <c r="J84" s="13" t="n"/>
      <c r="K84" s="15" t="n"/>
      <c r="L84" s="10">
        <f>IF(OR(H84="",NOT(ISNUMBER(H84)),I84="",J84="",NOT(ISNUMBER(K84)),K84&lt;=0),"",IFERROR(INDEX('Work Orders'!$B$5:$B$104,MATCH(J84,'Work Orders'!$A$5:$A$104,0)),""))</f>
        <v/>
      </c>
      <c r="M84" s="12">
        <f>IF(OR(H84="",NOT(ISNUMBER(H84)),I84="",J84="",NOT(ISNUMBER(K84)),K84&lt;=0),"",IFERROR(INDEX('Work Orders'!$C$5:$C$104,MATCH(J84,'Work Orders'!$A$5:$A$104,0)),""))</f>
        <v/>
      </c>
      <c r="N84" s="12">
        <f>IF(OR(H84="",NOT(ISNUMBER(H84)),I84="",J84="",NOT(ISNUMBER(K84)),K84&lt;=0),"",IFERROR(SUMIFS($K$5:$K$104,$J$5:$J$104,J84),0))</f>
        <v/>
      </c>
      <c r="O84" s="12">
        <f>IF(OR(OR(H84="",NOT(ISNUMBER(H84)),I84="",J84="",NOT(ISNUMBER(K84)),K84&lt;=0),NOT(ISNUMBER(M84))),"",IFERROR(M84-N84,""))</f>
        <v/>
      </c>
      <c r="P84" s="12">
        <f>IF(OR(H84="",NOT(ISNUMBER(H84)),I84="",J84="",NOT(ISNUMBER(K84)),K84&lt;=0),"",IFERROR(SUMIFS($C$5:$C$104,$A$5:$A$104,H84,$B$5:$B$104,I84),0))</f>
        <v/>
      </c>
      <c r="Q84" s="12">
        <f>IF(OR(H84="",NOT(ISNUMBER(H84)),I84="",J84="",NOT(ISNUMBER(K84)),K84&lt;=0),"",IFERROR(SUMIFS($K$5:$K$104,$H$5:$H$104,H84,$I$5:$I$104,I84),0))</f>
        <v/>
      </c>
      <c r="R84" s="11">
        <f>IF(OR(H84="",NOT(ISNUMBER(H84)),I84="",J84="",NOT(ISNUMBER(K84)),K84&lt;=0),"",IF(COUNTIF('Work Orders'!$A$5:$A$104,J84)=0,"Work Order Missing",IF(COUNTIFS($A$5:$A$104,H84,$B$5:$B$104,I84)=0,"Calendar Missing",IF(COUNTIFS($A$5:$A$104,H84,$B$5:$B$104,I84)&gt;1,"Duplicate Calendar Entry",IF(N84&gt;M84,"Work Order Overallocated",IF(Q84&gt;P84,"Resource Overloaded","Ready"))))))</f>
        <v/>
      </c>
      <c r="S84" s="11">
        <f>IF(OR(R84="",R84="Ready"),"",COUNTIF($R$5:R84,"Planned Hours Needed")+COUNTIF($R$5:R84,"Work Order Missing")+COUNTIF($R$5:R84,"Calendar Missing")+COUNTIF($R$5:R84,"Duplicate Calendar Entry")+COUNTIF($R$5:R84,"Work Order Overallocated")+COUNTIF($R$5:R84,"Resource Overloaded"))</f>
        <v/>
      </c>
      <c r="T84" s="11">
        <f>IF(R84&lt;&gt;"Ready","",COUNTIF($R$5:R84,"Ready"))</f>
        <v/>
      </c>
    </row>
    <row r="85">
      <c r="A85" s="14" t="n"/>
      <c r="B85" s="13" t="n"/>
      <c r="C85" s="15" t="n"/>
      <c r="D85" s="12">
        <f>IF(OR(A85="",NOT(ISNUMBER(A85)),B85="",NOT(ISNUMBER(C85)),C85&lt;0),"",IFERROR(SUMIFS($K$5:$K$104,$H$5:$H$104,A85,$I$5:$I$104,B85),0))</f>
        <v/>
      </c>
      <c r="E85" s="12">
        <f>IF(OR(A85="",NOT(ISNUMBER(A85)),B85="",NOT(ISNUMBER(C85)),C85&lt;0),"",IFERROR(C85-D85,""))</f>
        <v/>
      </c>
      <c r="F85" s="11">
        <f>IF(OR(A85="",NOT(ISNUMBER(A85)),B85="",NOT(ISNUMBER(C85)),C85&lt;0),"",IF(COUNTIFS($A$5:$A$104,A85,$B$5:$B$104,B85)&gt;1,"Duplicate Calendar Entry",IF(D85&gt;C85,"Overloaded","Within Available Hours")))</f>
        <v/>
      </c>
      <c r="H85" s="14" t="n"/>
      <c r="I85" s="13" t="n"/>
      <c r="J85" s="13" t="n"/>
      <c r="K85" s="15" t="n"/>
      <c r="L85" s="10">
        <f>IF(OR(H85="",NOT(ISNUMBER(H85)),I85="",J85="",NOT(ISNUMBER(K85)),K85&lt;=0),"",IFERROR(INDEX('Work Orders'!$B$5:$B$104,MATCH(J85,'Work Orders'!$A$5:$A$104,0)),""))</f>
        <v/>
      </c>
      <c r="M85" s="12">
        <f>IF(OR(H85="",NOT(ISNUMBER(H85)),I85="",J85="",NOT(ISNUMBER(K85)),K85&lt;=0),"",IFERROR(INDEX('Work Orders'!$C$5:$C$104,MATCH(J85,'Work Orders'!$A$5:$A$104,0)),""))</f>
        <v/>
      </c>
      <c r="N85" s="12">
        <f>IF(OR(H85="",NOT(ISNUMBER(H85)),I85="",J85="",NOT(ISNUMBER(K85)),K85&lt;=0),"",IFERROR(SUMIFS($K$5:$K$104,$J$5:$J$104,J85),0))</f>
        <v/>
      </c>
      <c r="O85" s="12">
        <f>IF(OR(OR(H85="",NOT(ISNUMBER(H85)),I85="",J85="",NOT(ISNUMBER(K85)),K85&lt;=0),NOT(ISNUMBER(M85))),"",IFERROR(M85-N85,""))</f>
        <v/>
      </c>
      <c r="P85" s="12">
        <f>IF(OR(H85="",NOT(ISNUMBER(H85)),I85="",J85="",NOT(ISNUMBER(K85)),K85&lt;=0),"",IFERROR(SUMIFS($C$5:$C$104,$A$5:$A$104,H85,$B$5:$B$104,I85),0))</f>
        <v/>
      </c>
      <c r="Q85" s="12">
        <f>IF(OR(H85="",NOT(ISNUMBER(H85)),I85="",J85="",NOT(ISNUMBER(K85)),K85&lt;=0),"",IFERROR(SUMIFS($K$5:$K$104,$H$5:$H$104,H85,$I$5:$I$104,I85),0))</f>
        <v/>
      </c>
      <c r="R85" s="11">
        <f>IF(OR(H85="",NOT(ISNUMBER(H85)),I85="",J85="",NOT(ISNUMBER(K85)),K85&lt;=0),"",IF(COUNTIF('Work Orders'!$A$5:$A$104,J85)=0,"Work Order Missing",IF(COUNTIFS($A$5:$A$104,H85,$B$5:$B$104,I85)=0,"Calendar Missing",IF(COUNTIFS($A$5:$A$104,H85,$B$5:$B$104,I85)&gt;1,"Duplicate Calendar Entry",IF(N85&gt;M85,"Work Order Overallocated",IF(Q85&gt;P85,"Resource Overloaded","Ready"))))))</f>
        <v/>
      </c>
      <c r="S85" s="11">
        <f>IF(OR(R85="",R85="Ready"),"",COUNTIF($R$5:R85,"Planned Hours Needed")+COUNTIF($R$5:R85,"Work Order Missing")+COUNTIF($R$5:R85,"Calendar Missing")+COUNTIF($R$5:R85,"Duplicate Calendar Entry")+COUNTIF($R$5:R85,"Work Order Overallocated")+COUNTIF($R$5:R85,"Resource Overloaded"))</f>
        <v/>
      </c>
      <c r="T85" s="11">
        <f>IF(R85&lt;&gt;"Ready","",COUNTIF($R$5:R85,"Ready"))</f>
        <v/>
      </c>
    </row>
    <row r="86">
      <c r="A86" s="14" t="n"/>
      <c r="B86" s="13" t="n"/>
      <c r="C86" s="15" t="n"/>
      <c r="D86" s="12">
        <f>IF(OR(A86="",NOT(ISNUMBER(A86)),B86="",NOT(ISNUMBER(C86)),C86&lt;0),"",IFERROR(SUMIFS($K$5:$K$104,$H$5:$H$104,A86,$I$5:$I$104,B86),0))</f>
        <v/>
      </c>
      <c r="E86" s="12">
        <f>IF(OR(A86="",NOT(ISNUMBER(A86)),B86="",NOT(ISNUMBER(C86)),C86&lt;0),"",IFERROR(C86-D86,""))</f>
        <v/>
      </c>
      <c r="F86" s="11">
        <f>IF(OR(A86="",NOT(ISNUMBER(A86)),B86="",NOT(ISNUMBER(C86)),C86&lt;0),"",IF(COUNTIFS($A$5:$A$104,A86,$B$5:$B$104,B86)&gt;1,"Duplicate Calendar Entry",IF(D86&gt;C86,"Overloaded","Within Available Hours")))</f>
        <v/>
      </c>
      <c r="H86" s="14" t="n"/>
      <c r="I86" s="13" t="n"/>
      <c r="J86" s="13" t="n"/>
      <c r="K86" s="15" t="n"/>
      <c r="L86" s="10">
        <f>IF(OR(H86="",NOT(ISNUMBER(H86)),I86="",J86="",NOT(ISNUMBER(K86)),K86&lt;=0),"",IFERROR(INDEX('Work Orders'!$B$5:$B$104,MATCH(J86,'Work Orders'!$A$5:$A$104,0)),""))</f>
        <v/>
      </c>
      <c r="M86" s="12">
        <f>IF(OR(H86="",NOT(ISNUMBER(H86)),I86="",J86="",NOT(ISNUMBER(K86)),K86&lt;=0),"",IFERROR(INDEX('Work Orders'!$C$5:$C$104,MATCH(J86,'Work Orders'!$A$5:$A$104,0)),""))</f>
        <v/>
      </c>
      <c r="N86" s="12">
        <f>IF(OR(H86="",NOT(ISNUMBER(H86)),I86="",J86="",NOT(ISNUMBER(K86)),K86&lt;=0),"",IFERROR(SUMIFS($K$5:$K$104,$J$5:$J$104,J86),0))</f>
        <v/>
      </c>
      <c r="O86" s="12">
        <f>IF(OR(OR(H86="",NOT(ISNUMBER(H86)),I86="",J86="",NOT(ISNUMBER(K86)),K86&lt;=0),NOT(ISNUMBER(M86))),"",IFERROR(M86-N86,""))</f>
        <v/>
      </c>
      <c r="P86" s="12">
        <f>IF(OR(H86="",NOT(ISNUMBER(H86)),I86="",J86="",NOT(ISNUMBER(K86)),K86&lt;=0),"",IFERROR(SUMIFS($C$5:$C$104,$A$5:$A$104,H86,$B$5:$B$104,I86),0))</f>
        <v/>
      </c>
      <c r="Q86" s="12">
        <f>IF(OR(H86="",NOT(ISNUMBER(H86)),I86="",J86="",NOT(ISNUMBER(K86)),K86&lt;=0),"",IFERROR(SUMIFS($K$5:$K$104,$H$5:$H$104,H86,$I$5:$I$104,I86),0))</f>
        <v/>
      </c>
      <c r="R86" s="11">
        <f>IF(OR(H86="",NOT(ISNUMBER(H86)),I86="",J86="",NOT(ISNUMBER(K86)),K86&lt;=0),"",IF(COUNTIF('Work Orders'!$A$5:$A$104,J86)=0,"Work Order Missing",IF(COUNTIFS($A$5:$A$104,H86,$B$5:$B$104,I86)=0,"Calendar Missing",IF(COUNTIFS($A$5:$A$104,H86,$B$5:$B$104,I86)&gt;1,"Duplicate Calendar Entry",IF(N86&gt;M86,"Work Order Overallocated",IF(Q86&gt;P86,"Resource Overloaded","Ready"))))))</f>
        <v/>
      </c>
      <c r="S86" s="11">
        <f>IF(OR(R86="",R86="Ready"),"",COUNTIF($R$5:R86,"Planned Hours Needed")+COUNTIF($R$5:R86,"Work Order Missing")+COUNTIF($R$5:R86,"Calendar Missing")+COUNTIF($R$5:R86,"Duplicate Calendar Entry")+COUNTIF($R$5:R86,"Work Order Overallocated")+COUNTIF($R$5:R86,"Resource Overloaded"))</f>
        <v/>
      </c>
      <c r="T86" s="11">
        <f>IF(R86&lt;&gt;"Ready","",COUNTIF($R$5:R86,"Ready"))</f>
        <v/>
      </c>
    </row>
    <row r="87">
      <c r="A87" s="14" t="n"/>
      <c r="B87" s="13" t="n"/>
      <c r="C87" s="15" t="n"/>
      <c r="D87" s="12">
        <f>IF(OR(A87="",NOT(ISNUMBER(A87)),B87="",NOT(ISNUMBER(C87)),C87&lt;0),"",IFERROR(SUMIFS($K$5:$K$104,$H$5:$H$104,A87,$I$5:$I$104,B87),0))</f>
        <v/>
      </c>
      <c r="E87" s="12">
        <f>IF(OR(A87="",NOT(ISNUMBER(A87)),B87="",NOT(ISNUMBER(C87)),C87&lt;0),"",IFERROR(C87-D87,""))</f>
        <v/>
      </c>
      <c r="F87" s="11">
        <f>IF(OR(A87="",NOT(ISNUMBER(A87)),B87="",NOT(ISNUMBER(C87)),C87&lt;0),"",IF(COUNTIFS($A$5:$A$104,A87,$B$5:$B$104,B87)&gt;1,"Duplicate Calendar Entry",IF(D87&gt;C87,"Overloaded","Within Available Hours")))</f>
        <v/>
      </c>
      <c r="H87" s="14" t="n"/>
      <c r="I87" s="13" t="n"/>
      <c r="J87" s="13" t="n"/>
      <c r="K87" s="15" t="n"/>
      <c r="L87" s="10">
        <f>IF(OR(H87="",NOT(ISNUMBER(H87)),I87="",J87="",NOT(ISNUMBER(K87)),K87&lt;=0),"",IFERROR(INDEX('Work Orders'!$B$5:$B$104,MATCH(J87,'Work Orders'!$A$5:$A$104,0)),""))</f>
        <v/>
      </c>
      <c r="M87" s="12">
        <f>IF(OR(H87="",NOT(ISNUMBER(H87)),I87="",J87="",NOT(ISNUMBER(K87)),K87&lt;=0),"",IFERROR(INDEX('Work Orders'!$C$5:$C$104,MATCH(J87,'Work Orders'!$A$5:$A$104,0)),""))</f>
        <v/>
      </c>
      <c r="N87" s="12">
        <f>IF(OR(H87="",NOT(ISNUMBER(H87)),I87="",J87="",NOT(ISNUMBER(K87)),K87&lt;=0),"",IFERROR(SUMIFS($K$5:$K$104,$J$5:$J$104,J87),0))</f>
        <v/>
      </c>
      <c r="O87" s="12">
        <f>IF(OR(OR(H87="",NOT(ISNUMBER(H87)),I87="",J87="",NOT(ISNUMBER(K87)),K87&lt;=0),NOT(ISNUMBER(M87))),"",IFERROR(M87-N87,""))</f>
        <v/>
      </c>
      <c r="P87" s="12">
        <f>IF(OR(H87="",NOT(ISNUMBER(H87)),I87="",J87="",NOT(ISNUMBER(K87)),K87&lt;=0),"",IFERROR(SUMIFS($C$5:$C$104,$A$5:$A$104,H87,$B$5:$B$104,I87),0))</f>
        <v/>
      </c>
      <c r="Q87" s="12">
        <f>IF(OR(H87="",NOT(ISNUMBER(H87)),I87="",J87="",NOT(ISNUMBER(K87)),K87&lt;=0),"",IFERROR(SUMIFS($K$5:$K$104,$H$5:$H$104,H87,$I$5:$I$104,I87),0))</f>
        <v/>
      </c>
      <c r="R87" s="11">
        <f>IF(OR(H87="",NOT(ISNUMBER(H87)),I87="",J87="",NOT(ISNUMBER(K87)),K87&lt;=0),"",IF(COUNTIF('Work Orders'!$A$5:$A$104,J87)=0,"Work Order Missing",IF(COUNTIFS($A$5:$A$104,H87,$B$5:$B$104,I87)=0,"Calendar Missing",IF(COUNTIFS($A$5:$A$104,H87,$B$5:$B$104,I87)&gt;1,"Duplicate Calendar Entry",IF(N87&gt;M87,"Work Order Overallocated",IF(Q87&gt;P87,"Resource Overloaded","Ready"))))))</f>
        <v/>
      </c>
      <c r="S87" s="11">
        <f>IF(OR(R87="",R87="Ready"),"",COUNTIF($R$5:R87,"Planned Hours Needed")+COUNTIF($R$5:R87,"Work Order Missing")+COUNTIF($R$5:R87,"Calendar Missing")+COUNTIF($R$5:R87,"Duplicate Calendar Entry")+COUNTIF($R$5:R87,"Work Order Overallocated")+COUNTIF($R$5:R87,"Resource Overloaded"))</f>
        <v/>
      </c>
      <c r="T87" s="11">
        <f>IF(R87&lt;&gt;"Ready","",COUNTIF($R$5:R87,"Ready"))</f>
        <v/>
      </c>
    </row>
    <row r="88">
      <c r="A88" s="14" t="n"/>
      <c r="B88" s="13" t="n"/>
      <c r="C88" s="15" t="n"/>
      <c r="D88" s="12">
        <f>IF(OR(A88="",NOT(ISNUMBER(A88)),B88="",NOT(ISNUMBER(C88)),C88&lt;0),"",IFERROR(SUMIFS($K$5:$K$104,$H$5:$H$104,A88,$I$5:$I$104,B88),0))</f>
        <v/>
      </c>
      <c r="E88" s="12">
        <f>IF(OR(A88="",NOT(ISNUMBER(A88)),B88="",NOT(ISNUMBER(C88)),C88&lt;0),"",IFERROR(C88-D88,""))</f>
        <v/>
      </c>
      <c r="F88" s="11">
        <f>IF(OR(A88="",NOT(ISNUMBER(A88)),B88="",NOT(ISNUMBER(C88)),C88&lt;0),"",IF(COUNTIFS($A$5:$A$104,A88,$B$5:$B$104,B88)&gt;1,"Duplicate Calendar Entry",IF(D88&gt;C88,"Overloaded","Within Available Hours")))</f>
        <v/>
      </c>
      <c r="H88" s="14" t="n"/>
      <c r="I88" s="13" t="n"/>
      <c r="J88" s="13" t="n"/>
      <c r="K88" s="15" t="n"/>
      <c r="L88" s="10">
        <f>IF(OR(H88="",NOT(ISNUMBER(H88)),I88="",J88="",NOT(ISNUMBER(K88)),K88&lt;=0),"",IFERROR(INDEX('Work Orders'!$B$5:$B$104,MATCH(J88,'Work Orders'!$A$5:$A$104,0)),""))</f>
        <v/>
      </c>
      <c r="M88" s="12">
        <f>IF(OR(H88="",NOT(ISNUMBER(H88)),I88="",J88="",NOT(ISNUMBER(K88)),K88&lt;=0),"",IFERROR(INDEX('Work Orders'!$C$5:$C$104,MATCH(J88,'Work Orders'!$A$5:$A$104,0)),""))</f>
        <v/>
      </c>
      <c r="N88" s="12">
        <f>IF(OR(H88="",NOT(ISNUMBER(H88)),I88="",J88="",NOT(ISNUMBER(K88)),K88&lt;=0),"",IFERROR(SUMIFS($K$5:$K$104,$J$5:$J$104,J88),0))</f>
        <v/>
      </c>
      <c r="O88" s="12">
        <f>IF(OR(OR(H88="",NOT(ISNUMBER(H88)),I88="",J88="",NOT(ISNUMBER(K88)),K88&lt;=0),NOT(ISNUMBER(M88))),"",IFERROR(M88-N88,""))</f>
        <v/>
      </c>
      <c r="P88" s="12">
        <f>IF(OR(H88="",NOT(ISNUMBER(H88)),I88="",J88="",NOT(ISNUMBER(K88)),K88&lt;=0),"",IFERROR(SUMIFS($C$5:$C$104,$A$5:$A$104,H88,$B$5:$B$104,I88),0))</f>
        <v/>
      </c>
      <c r="Q88" s="12">
        <f>IF(OR(H88="",NOT(ISNUMBER(H88)),I88="",J88="",NOT(ISNUMBER(K88)),K88&lt;=0),"",IFERROR(SUMIFS($K$5:$K$104,$H$5:$H$104,H88,$I$5:$I$104,I88),0))</f>
        <v/>
      </c>
      <c r="R88" s="11">
        <f>IF(OR(H88="",NOT(ISNUMBER(H88)),I88="",J88="",NOT(ISNUMBER(K88)),K88&lt;=0),"",IF(COUNTIF('Work Orders'!$A$5:$A$104,J88)=0,"Work Order Missing",IF(COUNTIFS($A$5:$A$104,H88,$B$5:$B$104,I88)=0,"Calendar Missing",IF(COUNTIFS($A$5:$A$104,H88,$B$5:$B$104,I88)&gt;1,"Duplicate Calendar Entry",IF(N88&gt;M88,"Work Order Overallocated",IF(Q88&gt;P88,"Resource Overloaded","Ready"))))))</f>
        <v/>
      </c>
      <c r="S88" s="11">
        <f>IF(OR(R88="",R88="Ready"),"",COUNTIF($R$5:R88,"Planned Hours Needed")+COUNTIF($R$5:R88,"Work Order Missing")+COUNTIF($R$5:R88,"Calendar Missing")+COUNTIF($R$5:R88,"Duplicate Calendar Entry")+COUNTIF($R$5:R88,"Work Order Overallocated")+COUNTIF($R$5:R88,"Resource Overloaded"))</f>
        <v/>
      </c>
      <c r="T88" s="11">
        <f>IF(R88&lt;&gt;"Ready","",COUNTIF($R$5:R88,"Ready"))</f>
        <v/>
      </c>
    </row>
    <row r="89">
      <c r="A89" s="14" t="n"/>
      <c r="B89" s="13" t="n"/>
      <c r="C89" s="15" t="n"/>
      <c r="D89" s="12">
        <f>IF(OR(A89="",NOT(ISNUMBER(A89)),B89="",NOT(ISNUMBER(C89)),C89&lt;0),"",IFERROR(SUMIFS($K$5:$K$104,$H$5:$H$104,A89,$I$5:$I$104,B89),0))</f>
        <v/>
      </c>
      <c r="E89" s="12">
        <f>IF(OR(A89="",NOT(ISNUMBER(A89)),B89="",NOT(ISNUMBER(C89)),C89&lt;0),"",IFERROR(C89-D89,""))</f>
        <v/>
      </c>
      <c r="F89" s="11">
        <f>IF(OR(A89="",NOT(ISNUMBER(A89)),B89="",NOT(ISNUMBER(C89)),C89&lt;0),"",IF(COUNTIFS($A$5:$A$104,A89,$B$5:$B$104,B89)&gt;1,"Duplicate Calendar Entry",IF(D89&gt;C89,"Overloaded","Within Available Hours")))</f>
        <v/>
      </c>
      <c r="H89" s="14" t="n"/>
      <c r="I89" s="13" t="n"/>
      <c r="J89" s="13" t="n"/>
      <c r="K89" s="15" t="n"/>
      <c r="L89" s="10">
        <f>IF(OR(H89="",NOT(ISNUMBER(H89)),I89="",J89="",NOT(ISNUMBER(K89)),K89&lt;=0),"",IFERROR(INDEX('Work Orders'!$B$5:$B$104,MATCH(J89,'Work Orders'!$A$5:$A$104,0)),""))</f>
        <v/>
      </c>
      <c r="M89" s="12">
        <f>IF(OR(H89="",NOT(ISNUMBER(H89)),I89="",J89="",NOT(ISNUMBER(K89)),K89&lt;=0),"",IFERROR(INDEX('Work Orders'!$C$5:$C$104,MATCH(J89,'Work Orders'!$A$5:$A$104,0)),""))</f>
        <v/>
      </c>
      <c r="N89" s="12">
        <f>IF(OR(H89="",NOT(ISNUMBER(H89)),I89="",J89="",NOT(ISNUMBER(K89)),K89&lt;=0),"",IFERROR(SUMIFS($K$5:$K$104,$J$5:$J$104,J89),0))</f>
        <v/>
      </c>
      <c r="O89" s="12">
        <f>IF(OR(OR(H89="",NOT(ISNUMBER(H89)),I89="",J89="",NOT(ISNUMBER(K89)),K89&lt;=0),NOT(ISNUMBER(M89))),"",IFERROR(M89-N89,""))</f>
        <v/>
      </c>
      <c r="P89" s="12">
        <f>IF(OR(H89="",NOT(ISNUMBER(H89)),I89="",J89="",NOT(ISNUMBER(K89)),K89&lt;=0),"",IFERROR(SUMIFS($C$5:$C$104,$A$5:$A$104,H89,$B$5:$B$104,I89),0))</f>
        <v/>
      </c>
      <c r="Q89" s="12">
        <f>IF(OR(H89="",NOT(ISNUMBER(H89)),I89="",J89="",NOT(ISNUMBER(K89)),K89&lt;=0),"",IFERROR(SUMIFS($K$5:$K$104,$H$5:$H$104,H89,$I$5:$I$104,I89),0))</f>
        <v/>
      </c>
      <c r="R89" s="11">
        <f>IF(OR(H89="",NOT(ISNUMBER(H89)),I89="",J89="",NOT(ISNUMBER(K89)),K89&lt;=0),"",IF(COUNTIF('Work Orders'!$A$5:$A$104,J89)=0,"Work Order Missing",IF(COUNTIFS($A$5:$A$104,H89,$B$5:$B$104,I89)=0,"Calendar Missing",IF(COUNTIFS($A$5:$A$104,H89,$B$5:$B$104,I89)&gt;1,"Duplicate Calendar Entry",IF(N89&gt;M89,"Work Order Overallocated",IF(Q89&gt;P89,"Resource Overloaded","Ready"))))))</f>
        <v/>
      </c>
      <c r="S89" s="11">
        <f>IF(OR(R89="",R89="Ready"),"",COUNTIF($R$5:R89,"Planned Hours Needed")+COUNTIF($R$5:R89,"Work Order Missing")+COUNTIF($R$5:R89,"Calendar Missing")+COUNTIF($R$5:R89,"Duplicate Calendar Entry")+COUNTIF($R$5:R89,"Work Order Overallocated")+COUNTIF($R$5:R89,"Resource Overloaded"))</f>
        <v/>
      </c>
      <c r="T89" s="11">
        <f>IF(R89&lt;&gt;"Ready","",COUNTIF($R$5:R89,"Ready"))</f>
        <v/>
      </c>
    </row>
    <row r="90">
      <c r="A90" s="14" t="n"/>
      <c r="B90" s="13" t="n"/>
      <c r="C90" s="15" t="n"/>
      <c r="D90" s="12">
        <f>IF(OR(A90="",NOT(ISNUMBER(A90)),B90="",NOT(ISNUMBER(C90)),C90&lt;0),"",IFERROR(SUMIFS($K$5:$K$104,$H$5:$H$104,A90,$I$5:$I$104,B90),0))</f>
        <v/>
      </c>
      <c r="E90" s="12">
        <f>IF(OR(A90="",NOT(ISNUMBER(A90)),B90="",NOT(ISNUMBER(C90)),C90&lt;0),"",IFERROR(C90-D90,""))</f>
        <v/>
      </c>
      <c r="F90" s="11">
        <f>IF(OR(A90="",NOT(ISNUMBER(A90)),B90="",NOT(ISNUMBER(C90)),C90&lt;0),"",IF(COUNTIFS($A$5:$A$104,A90,$B$5:$B$104,B90)&gt;1,"Duplicate Calendar Entry",IF(D90&gt;C90,"Overloaded","Within Available Hours")))</f>
        <v/>
      </c>
      <c r="H90" s="14" t="n"/>
      <c r="I90" s="13" t="n"/>
      <c r="J90" s="13" t="n"/>
      <c r="K90" s="15" t="n"/>
      <c r="L90" s="10">
        <f>IF(OR(H90="",NOT(ISNUMBER(H90)),I90="",J90="",NOT(ISNUMBER(K90)),K90&lt;=0),"",IFERROR(INDEX('Work Orders'!$B$5:$B$104,MATCH(J90,'Work Orders'!$A$5:$A$104,0)),""))</f>
        <v/>
      </c>
      <c r="M90" s="12">
        <f>IF(OR(H90="",NOT(ISNUMBER(H90)),I90="",J90="",NOT(ISNUMBER(K90)),K90&lt;=0),"",IFERROR(INDEX('Work Orders'!$C$5:$C$104,MATCH(J90,'Work Orders'!$A$5:$A$104,0)),""))</f>
        <v/>
      </c>
      <c r="N90" s="12">
        <f>IF(OR(H90="",NOT(ISNUMBER(H90)),I90="",J90="",NOT(ISNUMBER(K90)),K90&lt;=0),"",IFERROR(SUMIFS($K$5:$K$104,$J$5:$J$104,J90),0))</f>
        <v/>
      </c>
      <c r="O90" s="12">
        <f>IF(OR(OR(H90="",NOT(ISNUMBER(H90)),I90="",J90="",NOT(ISNUMBER(K90)),K90&lt;=0),NOT(ISNUMBER(M90))),"",IFERROR(M90-N90,""))</f>
        <v/>
      </c>
      <c r="P90" s="12">
        <f>IF(OR(H90="",NOT(ISNUMBER(H90)),I90="",J90="",NOT(ISNUMBER(K90)),K90&lt;=0),"",IFERROR(SUMIFS($C$5:$C$104,$A$5:$A$104,H90,$B$5:$B$104,I90),0))</f>
        <v/>
      </c>
      <c r="Q90" s="12">
        <f>IF(OR(H90="",NOT(ISNUMBER(H90)),I90="",J90="",NOT(ISNUMBER(K90)),K90&lt;=0),"",IFERROR(SUMIFS($K$5:$K$104,$H$5:$H$104,H90,$I$5:$I$104,I90),0))</f>
        <v/>
      </c>
      <c r="R90" s="11">
        <f>IF(OR(H90="",NOT(ISNUMBER(H90)),I90="",J90="",NOT(ISNUMBER(K90)),K90&lt;=0),"",IF(COUNTIF('Work Orders'!$A$5:$A$104,J90)=0,"Work Order Missing",IF(COUNTIFS($A$5:$A$104,H90,$B$5:$B$104,I90)=0,"Calendar Missing",IF(COUNTIFS($A$5:$A$104,H90,$B$5:$B$104,I90)&gt;1,"Duplicate Calendar Entry",IF(N90&gt;M90,"Work Order Overallocated",IF(Q90&gt;P90,"Resource Overloaded","Ready"))))))</f>
        <v/>
      </c>
      <c r="S90" s="11">
        <f>IF(OR(R90="",R90="Ready"),"",COUNTIF($R$5:R90,"Planned Hours Needed")+COUNTIF($R$5:R90,"Work Order Missing")+COUNTIF($R$5:R90,"Calendar Missing")+COUNTIF($R$5:R90,"Duplicate Calendar Entry")+COUNTIF($R$5:R90,"Work Order Overallocated")+COUNTIF($R$5:R90,"Resource Overloaded"))</f>
        <v/>
      </c>
      <c r="T90" s="11">
        <f>IF(R90&lt;&gt;"Ready","",COUNTIF($R$5:R90,"Ready"))</f>
        <v/>
      </c>
    </row>
    <row r="91">
      <c r="A91" s="14" t="n"/>
      <c r="B91" s="13" t="n"/>
      <c r="C91" s="15" t="n"/>
      <c r="D91" s="12">
        <f>IF(OR(A91="",NOT(ISNUMBER(A91)),B91="",NOT(ISNUMBER(C91)),C91&lt;0),"",IFERROR(SUMIFS($K$5:$K$104,$H$5:$H$104,A91,$I$5:$I$104,B91),0))</f>
        <v/>
      </c>
      <c r="E91" s="12">
        <f>IF(OR(A91="",NOT(ISNUMBER(A91)),B91="",NOT(ISNUMBER(C91)),C91&lt;0),"",IFERROR(C91-D91,""))</f>
        <v/>
      </c>
      <c r="F91" s="11">
        <f>IF(OR(A91="",NOT(ISNUMBER(A91)),B91="",NOT(ISNUMBER(C91)),C91&lt;0),"",IF(COUNTIFS($A$5:$A$104,A91,$B$5:$B$104,B91)&gt;1,"Duplicate Calendar Entry",IF(D91&gt;C91,"Overloaded","Within Available Hours")))</f>
        <v/>
      </c>
      <c r="H91" s="14" t="n"/>
      <c r="I91" s="13" t="n"/>
      <c r="J91" s="13" t="n"/>
      <c r="K91" s="15" t="n"/>
      <c r="L91" s="10">
        <f>IF(OR(H91="",NOT(ISNUMBER(H91)),I91="",J91="",NOT(ISNUMBER(K91)),K91&lt;=0),"",IFERROR(INDEX('Work Orders'!$B$5:$B$104,MATCH(J91,'Work Orders'!$A$5:$A$104,0)),""))</f>
        <v/>
      </c>
      <c r="M91" s="12">
        <f>IF(OR(H91="",NOT(ISNUMBER(H91)),I91="",J91="",NOT(ISNUMBER(K91)),K91&lt;=0),"",IFERROR(INDEX('Work Orders'!$C$5:$C$104,MATCH(J91,'Work Orders'!$A$5:$A$104,0)),""))</f>
        <v/>
      </c>
      <c r="N91" s="12">
        <f>IF(OR(H91="",NOT(ISNUMBER(H91)),I91="",J91="",NOT(ISNUMBER(K91)),K91&lt;=0),"",IFERROR(SUMIFS($K$5:$K$104,$J$5:$J$104,J91),0))</f>
        <v/>
      </c>
      <c r="O91" s="12">
        <f>IF(OR(OR(H91="",NOT(ISNUMBER(H91)),I91="",J91="",NOT(ISNUMBER(K91)),K91&lt;=0),NOT(ISNUMBER(M91))),"",IFERROR(M91-N91,""))</f>
        <v/>
      </c>
      <c r="P91" s="12">
        <f>IF(OR(H91="",NOT(ISNUMBER(H91)),I91="",J91="",NOT(ISNUMBER(K91)),K91&lt;=0),"",IFERROR(SUMIFS($C$5:$C$104,$A$5:$A$104,H91,$B$5:$B$104,I91),0))</f>
        <v/>
      </c>
      <c r="Q91" s="12">
        <f>IF(OR(H91="",NOT(ISNUMBER(H91)),I91="",J91="",NOT(ISNUMBER(K91)),K91&lt;=0),"",IFERROR(SUMIFS($K$5:$K$104,$H$5:$H$104,H91,$I$5:$I$104,I91),0))</f>
        <v/>
      </c>
      <c r="R91" s="11">
        <f>IF(OR(H91="",NOT(ISNUMBER(H91)),I91="",J91="",NOT(ISNUMBER(K91)),K91&lt;=0),"",IF(COUNTIF('Work Orders'!$A$5:$A$104,J91)=0,"Work Order Missing",IF(COUNTIFS($A$5:$A$104,H91,$B$5:$B$104,I91)=0,"Calendar Missing",IF(COUNTIFS($A$5:$A$104,H91,$B$5:$B$104,I91)&gt;1,"Duplicate Calendar Entry",IF(N91&gt;M91,"Work Order Overallocated",IF(Q91&gt;P91,"Resource Overloaded","Ready"))))))</f>
        <v/>
      </c>
      <c r="S91" s="11">
        <f>IF(OR(R91="",R91="Ready"),"",COUNTIF($R$5:R91,"Planned Hours Needed")+COUNTIF($R$5:R91,"Work Order Missing")+COUNTIF($R$5:R91,"Calendar Missing")+COUNTIF($R$5:R91,"Duplicate Calendar Entry")+COUNTIF($R$5:R91,"Work Order Overallocated")+COUNTIF($R$5:R91,"Resource Overloaded"))</f>
        <v/>
      </c>
      <c r="T91" s="11">
        <f>IF(R91&lt;&gt;"Ready","",COUNTIF($R$5:R91,"Ready"))</f>
        <v/>
      </c>
    </row>
    <row r="92">
      <c r="A92" s="14" t="n"/>
      <c r="B92" s="13" t="n"/>
      <c r="C92" s="15" t="n"/>
      <c r="D92" s="12">
        <f>IF(OR(A92="",NOT(ISNUMBER(A92)),B92="",NOT(ISNUMBER(C92)),C92&lt;0),"",IFERROR(SUMIFS($K$5:$K$104,$H$5:$H$104,A92,$I$5:$I$104,B92),0))</f>
        <v/>
      </c>
      <c r="E92" s="12">
        <f>IF(OR(A92="",NOT(ISNUMBER(A92)),B92="",NOT(ISNUMBER(C92)),C92&lt;0),"",IFERROR(C92-D92,""))</f>
        <v/>
      </c>
      <c r="F92" s="11">
        <f>IF(OR(A92="",NOT(ISNUMBER(A92)),B92="",NOT(ISNUMBER(C92)),C92&lt;0),"",IF(COUNTIFS($A$5:$A$104,A92,$B$5:$B$104,B92)&gt;1,"Duplicate Calendar Entry",IF(D92&gt;C92,"Overloaded","Within Available Hours")))</f>
        <v/>
      </c>
      <c r="H92" s="14" t="n"/>
      <c r="I92" s="13" t="n"/>
      <c r="J92" s="13" t="n"/>
      <c r="K92" s="15" t="n"/>
      <c r="L92" s="10">
        <f>IF(OR(H92="",NOT(ISNUMBER(H92)),I92="",J92="",NOT(ISNUMBER(K92)),K92&lt;=0),"",IFERROR(INDEX('Work Orders'!$B$5:$B$104,MATCH(J92,'Work Orders'!$A$5:$A$104,0)),""))</f>
        <v/>
      </c>
      <c r="M92" s="12">
        <f>IF(OR(H92="",NOT(ISNUMBER(H92)),I92="",J92="",NOT(ISNUMBER(K92)),K92&lt;=0),"",IFERROR(INDEX('Work Orders'!$C$5:$C$104,MATCH(J92,'Work Orders'!$A$5:$A$104,0)),""))</f>
        <v/>
      </c>
      <c r="N92" s="12">
        <f>IF(OR(H92="",NOT(ISNUMBER(H92)),I92="",J92="",NOT(ISNUMBER(K92)),K92&lt;=0),"",IFERROR(SUMIFS($K$5:$K$104,$J$5:$J$104,J92),0))</f>
        <v/>
      </c>
      <c r="O92" s="12">
        <f>IF(OR(OR(H92="",NOT(ISNUMBER(H92)),I92="",J92="",NOT(ISNUMBER(K92)),K92&lt;=0),NOT(ISNUMBER(M92))),"",IFERROR(M92-N92,""))</f>
        <v/>
      </c>
      <c r="P92" s="12">
        <f>IF(OR(H92="",NOT(ISNUMBER(H92)),I92="",J92="",NOT(ISNUMBER(K92)),K92&lt;=0),"",IFERROR(SUMIFS($C$5:$C$104,$A$5:$A$104,H92,$B$5:$B$104,I92),0))</f>
        <v/>
      </c>
      <c r="Q92" s="12">
        <f>IF(OR(H92="",NOT(ISNUMBER(H92)),I92="",J92="",NOT(ISNUMBER(K92)),K92&lt;=0),"",IFERROR(SUMIFS($K$5:$K$104,$H$5:$H$104,H92,$I$5:$I$104,I92),0))</f>
        <v/>
      </c>
      <c r="R92" s="11">
        <f>IF(OR(H92="",NOT(ISNUMBER(H92)),I92="",J92="",NOT(ISNUMBER(K92)),K92&lt;=0),"",IF(COUNTIF('Work Orders'!$A$5:$A$104,J92)=0,"Work Order Missing",IF(COUNTIFS($A$5:$A$104,H92,$B$5:$B$104,I92)=0,"Calendar Missing",IF(COUNTIFS($A$5:$A$104,H92,$B$5:$B$104,I92)&gt;1,"Duplicate Calendar Entry",IF(N92&gt;M92,"Work Order Overallocated",IF(Q92&gt;P92,"Resource Overloaded","Ready"))))))</f>
        <v/>
      </c>
      <c r="S92" s="11">
        <f>IF(OR(R92="",R92="Ready"),"",COUNTIF($R$5:R92,"Planned Hours Needed")+COUNTIF($R$5:R92,"Work Order Missing")+COUNTIF($R$5:R92,"Calendar Missing")+COUNTIF($R$5:R92,"Duplicate Calendar Entry")+COUNTIF($R$5:R92,"Work Order Overallocated")+COUNTIF($R$5:R92,"Resource Overloaded"))</f>
        <v/>
      </c>
      <c r="T92" s="11">
        <f>IF(R92&lt;&gt;"Ready","",COUNTIF($R$5:R92,"Ready"))</f>
        <v/>
      </c>
    </row>
    <row r="93">
      <c r="A93" s="14" t="n"/>
      <c r="B93" s="13" t="n"/>
      <c r="C93" s="15" t="n"/>
      <c r="D93" s="12">
        <f>IF(OR(A93="",NOT(ISNUMBER(A93)),B93="",NOT(ISNUMBER(C93)),C93&lt;0),"",IFERROR(SUMIFS($K$5:$K$104,$H$5:$H$104,A93,$I$5:$I$104,B93),0))</f>
        <v/>
      </c>
      <c r="E93" s="12">
        <f>IF(OR(A93="",NOT(ISNUMBER(A93)),B93="",NOT(ISNUMBER(C93)),C93&lt;0),"",IFERROR(C93-D93,""))</f>
        <v/>
      </c>
      <c r="F93" s="11">
        <f>IF(OR(A93="",NOT(ISNUMBER(A93)),B93="",NOT(ISNUMBER(C93)),C93&lt;0),"",IF(COUNTIFS($A$5:$A$104,A93,$B$5:$B$104,B93)&gt;1,"Duplicate Calendar Entry",IF(D93&gt;C93,"Overloaded","Within Available Hours")))</f>
        <v/>
      </c>
      <c r="H93" s="14" t="n"/>
      <c r="I93" s="13" t="n"/>
      <c r="J93" s="13" t="n"/>
      <c r="K93" s="15" t="n"/>
      <c r="L93" s="10">
        <f>IF(OR(H93="",NOT(ISNUMBER(H93)),I93="",J93="",NOT(ISNUMBER(K93)),K93&lt;=0),"",IFERROR(INDEX('Work Orders'!$B$5:$B$104,MATCH(J93,'Work Orders'!$A$5:$A$104,0)),""))</f>
        <v/>
      </c>
      <c r="M93" s="12">
        <f>IF(OR(H93="",NOT(ISNUMBER(H93)),I93="",J93="",NOT(ISNUMBER(K93)),K93&lt;=0),"",IFERROR(INDEX('Work Orders'!$C$5:$C$104,MATCH(J93,'Work Orders'!$A$5:$A$104,0)),""))</f>
        <v/>
      </c>
      <c r="N93" s="12">
        <f>IF(OR(H93="",NOT(ISNUMBER(H93)),I93="",J93="",NOT(ISNUMBER(K93)),K93&lt;=0),"",IFERROR(SUMIFS($K$5:$K$104,$J$5:$J$104,J93),0))</f>
        <v/>
      </c>
      <c r="O93" s="12">
        <f>IF(OR(OR(H93="",NOT(ISNUMBER(H93)),I93="",J93="",NOT(ISNUMBER(K93)),K93&lt;=0),NOT(ISNUMBER(M93))),"",IFERROR(M93-N93,""))</f>
        <v/>
      </c>
      <c r="P93" s="12">
        <f>IF(OR(H93="",NOT(ISNUMBER(H93)),I93="",J93="",NOT(ISNUMBER(K93)),K93&lt;=0),"",IFERROR(SUMIFS($C$5:$C$104,$A$5:$A$104,H93,$B$5:$B$104,I93),0))</f>
        <v/>
      </c>
      <c r="Q93" s="12">
        <f>IF(OR(H93="",NOT(ISNUMBER(H93)),I93="",J93="",NOT(ISNUMBER(K93)),K93&lt;=0),"",IFERROR(SUMIFS($K$5:$K$104,$H$5:$H$104,H93,$I$5:$I$104,I93),0))</f>
        <v/>
      </c>
      <c r="R93" s="11">
        <f>IF(OR(H93="",NOT(ISNUMBER(H93)),I93="",J93="",NOT(ISNUMBER(K93)),K93&lt;=0),"",IF(COUNTIF('Work Orders'!$A$5:$A$104,J93)=0,"Work Order Missing",IF(COUNTIFS($A$5:$A$104,H93,$B$5:$B$104,I93)=0,"Calendar Missing",IF(COUNTIFS($A$5:$A$104,H93,$B$5:$B$104,I93)&gt;1,"Duplicate Calendar Entry",IF(N93&gt;M93,"Work Order Overallocated",IF(Q93&gt;P93,"Resource Overloaded","Ready"))))))</f>
        <v/>
      </c>
      <c r="S93" s="11">
        <f>IF(OR(R93="",R93="Ready"),"",COUNTIF($R$5:R93,"Planned Hours Needed")+COUNTIF($R$5:R93,"Work Order Missing")+COUNTIF($R$5:R93,"Calendar Missing")+COUNTIF($R$5:R93,"Duplicate Calendar Entry")+COUNTIF($R$5:R93,"Work Order Overallocated")+COUNTIF($R$5:R93,"Resource Overloaded"))</f>
        <v/>
      </c>
      <c r="T93" s="11">
        <f>IF(R93&lt;&gt;"Ready","",COUNTIF($R$5:R93,"Ready"))</f>
        <v/>
      </c>
    </row>
    <row r="94">
      <c r="A94" s="14" t="n"/>
      <c r="B94" s="13" t="n"/>
      <c r="C94" s="15" t="n"/>
      <c r="D94" s="12">
        <f>IF(OR(A94="",NOT(ISNUMBER(A94)),B94="",NOT(ISNUMBER(C94)),C94&lt;0),"",IFERROR(SUMIFS($K$5:$K$104,$H$5:$H$104,A94,$I$5:$I$104,B94),0))</f>
        <v/>
      </c>
      <c r="E94" s="12">
        <f>IF(OR(A94="",NOT(ISNUMBER(A94)),B94="",NOT(ISNUMBER(C94)),C94&lt;0),"",IFERROR(C94-D94,""))</f>
        <v/>
      </c>
      <c r="F94" s="11">
        <f>IF(OR(A94="",NOT(ISNUMBER(A94)),B94="",NOT(ISNUMBER(C94)),C94&lt;0),"",IF(COUNTIFS($A$5:$A$104,A94,$B$5:$B$104,B94)&gt;1,"Duplicate Calendar Entry",IF(D94&gt;C94,"Overloaded","Within Available Hours")))</f>
        <v/>
      </c>
      <c r="H94" s="14" t="n"/>
      <c r="I94" s="13" t="n"/>
      <c r="J94" s="13" t="n"/>
      <c r="K94" s="15" t="n"/>
      <c r="L94" s="10">
        <f>IF(OR(H94="",NOT(ISNUMBER(H94)),I94="",J94="",NOT(ISNUMBER(K94)),K94&lt;=0),"",IFERROR(INDEX('Work Orders'!$B$5:$B$104,MATCH(J94,'Work Orders'!$A$5:$A$104,0)),""))</f>
        <v/>
      </c>
      <c r="M94" s="12">
        <f>IF(OR(H94="",NOT(ISNUMBER(H94)),I94="",J94="",NOT(ISNUMBER(K94)),K94&lt;=0),"",IFERROR(INDEX('Work Orders'!$C$5:$C$104,MATCH(J94,'Work Orders'!$A$5:$A$104,0)),""))</f>
        <v/>
      </c>
      <c r="N94" s="12">
        <f>IF(OR(H94="",NOT(ISNUMBER(H94)),I94="",J94="",NOT(ISNUMBER(K94)),K94&lt;=0),"",IFERROR(SUMIFS($K$5:$K$104,$J$5:$J$104,J94),0))</f>
        <v/>
      </c>
      <c r="O94" s="12">
        <f>IF(OR(OR(H94="",NOT(ISNUMBER(H94)),I94="",J94="",NOT(ISNUMBER(K94)),K94&lt;=0),NOT(ISNUMBER(M94))),"",IFERROR(M94-N94,""))</f>
        <v/>
      </c>
      <c r="P94" s="12">
        <f>IF(OR(H94="",NOT(ISNUMBER(H94)),I94="",J94="",NOT(ISNUMBER(K94)),K94&lt;=0),"",IFERROR(SUMIFS($C$5:$C$104,$A$5:$A$104,H94,$B$5:$B$104,I94),0))</f>
        <v/>
      </c>
      <c r="Q94" s="12">
        <f>IF(OR(H94="",NOT(ISNUMBER(H94)),I94="",J94="",NOT(ISNUMBER(K94)),K94&lt;=0),"",IFERROR(SUMIFS($K$5:$K$104,$H$5:$H$104,H94,$I$5:$I$104,I94),0))</f>
        <v/>
      </c>
      <c r="R94" s="11">
        <f>IF(OR(H94="",NOT(ISNUMBER(H94)),I94="",J94="",NOT(ISNUMBER(K94)),K94&lt;=0),"",IF(COUNTIF('Work Orders'!$A$5:$A$104,J94)=0,"Work Order Missing",IF(COUNTIFS($A$5:$A$104,H94,$B$5:$B$104,I94)=0,"Calendar Missing",IF(COUNTIFS($A$5:$A$104,H94,$B$5:$B$104,I94)&gt;1,"Duplicate Calendar Entry",IF(N94&gt;M94,"Work Order Overallocated",IF(Q94&gt;P94,"Resource Overloaded","Ready"))))))</f>
        <v/>
      </c>
      <c r="S94" s="11">
        <f>IF(OR(R94="",R94="Ready"),"",COUNTIF($R$5:R94,"Planned Hours Needed")+COUNTIF($R$5:R94,"Work Order Missing")+COUNTIF($R$5:R94,"Calendar Missing")+COUNTIF($R$5:R94,"Duplicate Calendar Entry")+COUNTIF($R$5:R94,"Work Order Overallocated")+COUNTIF($R$5:R94,"Resource Overloaded"))</f>
        <v/>
      </c>
      <c r="T94" s="11">
        <f>IF(R94&lt;&gt;"Ready","",COUNTIF($R$5:R94,"Ready"))</f>
        <v/>
      </c>
    </row>
    <row r="95">
      <c r="A95" s="14" t="n"/>
      <c r="B95" s="13" t="n"/>
      <c r="C95" s="15" t="n"/>
      <c r="D95" s="12">
        <f>IF(OR(A95="",NOT(ISNUMBER(A95)),B95="",NOT(ISNUMBER(C95)),C95&lt;0),"",IFERROR(SUMIFS($K$5:$K$104,$H$5:$H$104,A95,$I$5:$I$104,B95),0))</f>
        <v/>
      </c>
      <c r="E95" s="12">
        <f>IF(OR(A95="",NOT(ISNUMBER(A95)),B95="",NOT(ISNUMBER(C95)),C95&lt;0),"",IFERROR(C95-D95,""))</f>
        <v/>
      </c>
      <c r="F95" s="11">
        <f>IF(OR(A95="",NOT(ISNUMBER(A95)),B95="",NOT(ISNUMBER(C95)),C95&lt;0),"",IF(COUNTIFS($A$5:$A$104,A95,$B$5:$B$104,B95)&gt;1,"Duplicate Calendar Entry",IF(D95&gt;C95,"Overloaded","Within Available Hours")))</f>
        <v/>
      </c>
      <c r="H95" s="14" t="n"/>
      <c r="I95" s="13" t="n"/>
      <c r="J95" s="13" t="n"/>
      <c r="K95" s="15" t="n"/>
      <c r="L95" s="10">
        <f>IF(OR(H95="",NOT(ISNUMBER(H95)),I95="",J95="",NOT(ISNUMBER(K95)),K95&lt;=0),"",IFERROR(INDEX('Work Orders'!$B$5:$B$104,MATCH(J95,'Work Orders'!$A$5:$A$104,0)),""))</f>
        <v/>
      </c>
      <c r="M95" s="12">
        <f>IF(OR(H95="",NOT(ISNUMBER(H95)),I95="",J95="",NOT(ISNUMBER(K95)),K95&lt;=0),"",IFERROR(INDEX('Work Orders'!$C$5:$C$104,MATCH(J95,'Work Orders'!$A$5:$A$104,0)),""))</f>
        <v/>
      </c>
      <c r="N95" s="12">
        <f>IF(OR(H95="",NOT(ISNUMBER(H95)),I95="",J95="",NOT(ISNUMBER(K95)),K95&lt;=0),"",IFERROR(SUMIFS($K$5:$K$104,$J$5:$J$104,J95),0))</f>
        <v/>
      </c>
      <c r="O95" s="12">
        <f>IF(OR(OR(H95="",NOT(ISNUMBER(H95)),I95="",J95="",NOT(ISNUMBER(K95)),K95&lt;=0),NOT(ISNUMBER(M95))),"",IFERROR(M95-N95,""))</f>
        <v/>
      </c>
      <c r="P95" s="12">
        <f>IF(OR(H95="",NOT(ISNUMBER(H95)),I95="",J95="",NOT(ISNUMBER(K95)),K95&lt;=0),"",IFERROR(SUMIFS($C$5:$C$104,$A$5:$A$104,H95,$B$5:$B$104,I95),0))</f>
        <v/>
      </c>
      <c r="Q95" s="12">
        <f>IF(OR(H95="",NOT(ISNUMBER(H95)),I95="",J95="",NOT(ISNUMBER(K95)),K95&lt;=0),"",IFERROR(SUMIFS($K$5:$K$104,$H$5:$H$104,H95,$I$5:$I$104,I95),0))</f>
        <v/>
      </c>
      <c r="R95" s="11">
        <f>IF(OR(H95="",NOT(ISNUMBER(H95)),I95="",J95="",NOT(ISNUMBER(K95)),K95&lt;=0),"",IF(COUNTIF('Work Orders'!$A$5:$A$104,J95)=0,"Work Order Missing",IF(COUNTIFS($A$5:$A$104,H95,$B$5:$B$104,I95)=0,"Calendar Missing",IF(COUNTIFS($A$5:$A$104,H95,$B$5:$B$104,I95)&gt;1,"Duplicate Calendar Entry",IF(N95&gt;M95,"Work Order Overallocated",IF(Q95&gt;P95,"Resource Overloaded","Ready"))))))</f>
        <v/>
      </c>
      <c r="S95" s="11">
        <f>IF(OR(R95="",R95="Ready"),"",COUNTIF($R$5:R95,"Planned Hours Needed")+COUNTIF($R$5:R95,"Work Order Missing")+COUNTIF($R$5:R95,"Calendar Missing")+COUNTIF($R$5:R95,"Duplicate Calendar Entry")+COUNTIF($R$5:R95,"Work Order Overallocated")+COUNTIF($R$5:R95,"Resource Overloaded"))</f>
        <v/>
      </c>
      <c r="T95" s="11">
        <f>IF(R95&lt;&gt;"Ready","",COUNTIF($R$5:R95,"Ready"))</f>
        <v/>
      </c>
    </row>
    <row r="96">
      <c r="A96" s="14" t="n"/>
      <c r="B96" s="13" t="n"/>
      <c r="C96" s="15" t="n"/>
      <c r="D96" s="12">
        <f>IF(OR(A96="",NOT(ISNUMBER(A96)),B96="",NOT(ISNUMBER(C96)),C96&lt;0),"",IFERROR(SUMIFS($K$5:$K$104,$H$5:$H$104,A96,$I$5:$I$104,B96),0))</f>
        <v/>
      </c>
      <c r="E96" s="12">
        <f>IF(OR(A96="",NOT(ISNUMBER(A96)),B96="",NOT(ISNUMBER(C96)),C96&lt;0),"",IFERROR(C96-D96,""))</f>
        <v/>
      </c>
      <c r="F96" s="11">
        <f>IF(OR(A96="",NOT(ISNUMBER(A96)),B96="",NOT(ISNUMBER(C96)),C96&lt;0),"",IF(COUNTIFS($A$5:$A$104,A96,$B$5:$B$104,B96)&gt;1,"Duplicate Calendar Entry",IF(D96&gt;C96,"Overloaded","Within Available Hours")))</f>
        <v/>
      </c>
      <c r="H96" s="14" t="n"/>
      <c r="I96" s="13" t="n"/>
      <c r="J96" s="13" t="n"/>
      <c r="K96" s="15" t="n"/>
      <c r="L96" s="10">
        <f>IF(OR(H96="",NOT(ISNUMBER(H96)),I96="",J96="",NOT(ISNUMBER(K96)),K96&lt;=0),"",IFERROR(INDEX('Work Orders'!$B$5:$B$104,MATCH(J96,'Work Orders'!$A$5:$A$104,0)),""))</f>
        <v/>
      </c>
      <c r="M96" s="12">
        <f>IF(OR(H96="",NOT(ISNUMBER(H96)),I96="",J96="",NOT(ISNUMBER(K96)),K96&lt;=0),"",IFERROR(INDEX('Work Orders'!$C$5:$C$104,MATCH(J96,'Work Orders'!$A$5:$A$104,0)),""))</f>
        <v/>
      </c>
      <c r="N96" s="12">
        <f>IF(OR(H96="",NOT(ISNUMBER(H96)),I96="",J96="",NOT(ISNUMBER(K96)),K96&lt;=0),"",IFERROR(SUMIFS($K$5:$K$104,$J$5:$J$104,J96),0))</f>
        <v/>
      </c>
      <c r="O96" s="12">
        <f>IF(OR(OR(H96="",NOT(ISNUMBER(H96)),I96="",J96="",NOT(ISNUMBER(K96)),K96&lt;=0),NOT(ISNUMBER(M96))),"",IFERROR(M96-N96,""))</f>
        <v/>
      </c>
      <c r="P96" s="12">
        <f>IF(OR(H96="",NOT(ISNUMBER(H96)),I96="",J96="",NOT(ISNUMBER(K96)),K96&lt;=0),"",IFERROR(SUMIFS($C$5:$C$104,$A$5:$A$104,H96,$B$5:$B$104,I96),0))</f>
        <v/>
      </c>
      <c r="Q96" s="12">
        <f>IF(OR(H96="",NOT(ISNUMBER(H96)),I96="",J96="",NOT(ISNUMBER(K96)),K96&lt;=0),"",IFERROR(SUMIFS($K$5:$K$104,$H$5:$H$104,H96,$I$5:$I$104,I96),0))</f>
        <v/>
      </c>
      <c r="R96" s="11">
        <f>IF(OR(H96="",NOT(ISNUMBER(H96)),I96="",J96="",NOT(ISNUMBER(K96)),K96&lt;=0),"",IF(COUNTIF('Work Orders'!$A$5:$A$104,J96)=0,"Work Order Missing",IF(COUNTIFS($A$5:$A$104,H96,$B$5:$B$104,I96)=0,"Calendar Missing",IF(COUNTIFS($A$5:$A$104,H96,$B$5:$B$104,I96)&gt;1,"Duplicate Calendar Entry",IF(N96&gt;M96,"Work Order Overallocated",IF(Q96&gt;P96,"Resource Overloaded","Ready"))))))</f>
        <v/>
      </c>
      <c r="S96" s="11">
        <f>IF(OR(R96="",R96="Ready"),"",COUNTIF($R$5:R96,"Planned Hours Needed")+COUNTIF($R$5:R96,"Work Order Missing")+COUNTIF($R$5:R96,"Calendar Missing")+COUNTIF($R$5:R96,"Duplicate Calendar Entry")+COUNTIF($R$5:R96,"Work Order Overallocated")+COUNTIF($R$5:R96,"Resource Overloaded"))</f>
        <v/>
      </c>
      <c r="T96" s="11">
        <f>IF(R96&lt;&gt;"Ready","",COUNTIF($R$5:R96,"Ready"))</f>
        <v/>
      </c>
    </row>
    <row r="97">
      <c r="A97" s="14" t="n"/>
      <c r="B97" s="13" t="n"/>
      <c r="C97" s="15" t="n"/>
      <c r="D97" s="12">
        <f>IF(OR(A97="",NOT(ISNUMBER(A97)),B97="",NOT(ISNUMBER(C97)),C97&lt;0),"",IFERROR(SUMIFS($K$5:$K$104,$H$5:$H$104,A97,$I$5:$I$104,B97),0))</f>
        <v/>
      </c>
      <c r="E97" s="12">
        <f>IF(OR(A97="",NOT(ISNUMBER(A97)),B97="",NOT(ISNUMBER(C97)),C97&lt;0),"",IFERROR(C97-D97,""))</f>
        <v/>
      </c>
      <c r="F97" s="11">
        <f>IF(OR(A97="",NOT(ISNUMBER(A97)),B97="",NOT(ISNUMBER(C97)),C97&lt;0),"",IF(COUNTIFS($A$5:$A$104,A97,$B$5:$B$104,B97)&gt;1,"Duplicate Calendar Entry",IF(D97&gt;C97,"Overloaded","Within Available Hours")))</f>
        <v/>
      </c>
      <c r="H97" s="14" t="n"/>
      <c r="I97" s="13" t="n"/>
      <c r="J97" s="13" t="n"/>
      <c r="K97" s="15" t="n"/>
      <c r="L97" s="10">
        <f>IF(OR(H97="",NOT(ISNUMBER(H97)),I97="",J97="",NOT(ISNUMBER(K97)),K97&lt;=0),"",IFERROR(INDEX('Work Orders'!$B$5:$B$104,MATCH(J97,'Work Orders'!$A$5:$A$104,0)),""))</f>
        <v/>
      </c>
      <c r="M97" s="12">
        <f>IF(OR(H97="",NOT(ISNUMBER(H97)),I97="",J97="",NOT(ISNUMBER(K97)),K97&lt;=0),"",IFERROR(INDEX('Work Orders'!$C$5:$C$104,MATCH(J97,'Work Orders'!$A$5:$A$104,0)),""))</f>
        <v/>
      </c>
      <c r="N97" s="12">
        <f>IF(OR(H97="",NOT(ISNUMBER(H97)),I97="",J97="",NOT(ISNUMBER(K97)),K97&lt;=0),"",IFERROR(SUMIFS($K$5:$K$104,$J$5:$J$104,J97),0))</f>
        <v/>
      </c>
      <c r="O97" s="12">
        <f>IF(OR(OR(H97="",NOT(ISNUMBER(H97)),I97="",J97="",NOT(ISNUMBER(K97)),K97&lt;=0),NOT(ISNUMBER(M97))),"",IFERROR(M97-N97,""))</f>
        <v/>
      </c>
      <c r="P97" s="12">
        <f>IF(OR(H97="",NOT(ISNUMBER(H97)),I97="",J97="",NOT(ISNUMBER(K97)),K97&lt;=0),"",IFERROR(SUMIFS($C$5:$C$104,$A$5:$A$104,H97,$B$5:$B$104,I97),0))</f>
        <v/>
      </c>
      <c r="Q97" s="12">
        <f>IF(OR(H97="",NOT(ISNUMBER(H97)),I97="",J97="",NOT(ISNUMBER(K97)),K97&lt;=0),"",IFERROR(SUMIFS($K$5:$K$104,$H$5:$H$104,H97,$I$5:$I$104,I97),0))</f>
        <v/>
      </c>
      <c r="R97" s="11">
        <f>IF(OR(H97="",NOT(ISNUMBER(H97)),I97="",J97="",NOT(ISNUMBER(K97)),K97&lt;=0),"",IF(COUNTIF('Work Orders'!$A$5:$A$104,J97)=0,"Work Order Missing",IF(COUNTIFS($A$5:$A$104,H97,$B$5:$B$104,I97)=0,"Calendar Missing",IF(COUNTIFS($A$5:$A$104,H97,$B$5:$B$104,I97)&gt;1,"Duplicate Calendar Entry",IF(N97&gt;M97,"Work Order Overallocated",IF(Q97&gt;P97,"Resource Overloaded","Ready"))))))</f>
        <v/>
      </c>
      <c r="S97" s="11">
        <f>IF(OR(R97="",R97="Ready"),"",COUNTIF($R$5:R97,"Planned Hours Needed")+COUNTIF($R$5:R97,"Work Order Missing")+COUNTIF($R$5:R97,"Calendar Missing")+COUNTIF($R$5:R97,"Duplicate Calendar Entry")+COUNTIF($R$5:R97,"Work Order Overallocated")+COUNTIF($R$5:R97,"Resource Overloaded"))</f>
        <v/>
      </c>
      <c r="T97" s="11">
        <f>IF(R97&lt;&gt;"Ready","",COUNTIF($R$5:R97,"Ready"))</f>
        <v/>
      </c>
    </row>
    <row r="98">
      <c r="A98" s="14" t="n"/>
      <c r="B98" s="13" t="n"/>
      <c r="C98" s="15" t="n"/>
      <c r="D98" s="12">
        <f>IF(OR(A98="",NOT(ISNUMBER(A98)),B98="",NOT(ISNUMBER(C98)),C98&lt;0),"",IFERROR(SUMIFS($K$5:$K$104,$H$5:$H$104,A98,$I$5:$I$104,B98),0))</f>
        <v/>
      </c>
      <c r="E98" s="12">
        <f>IF(OR(A98="",NOT(ISNUMBER(A98)),B98="",NOT(ISNUMBER(C98)),C98&lt;0),"",IFERROR(C98-D98,""))</f>
        <v/>
      </c>
      <c r="F98" s="11">
        <f>IF(OR(A98="",NOT(ISNUMBER(A98)),B98="",NOT(ISNUMBER(C98)),C98&lt;0),"",IF(COUNTIFS($A$5:$A$104,A98,$B$5:$B$104,B98)&gt;1,"Duplicate Calendar Entry",IF(D98&gt;C98,"Overloaded","Within Available Hours")))</f>
        <v/>
      </c>
      <c r="H98" s="14" t="n"/>
      <c r="I98" s="13" t="n"/>
      <c r="J98" s="13" t="n"/>
      <c r="K98" s="15" t="n"/>
      <c r="L98" s="10">
        <f>IF(OR(H98="",NOT(ISNUMBER(H98)),I98="",J98="",NOT(ISNUMBER(K98)),K98&lt;=0),"",IFERROR(INDEX('Work Orders'!$B$5:$B$104,MATCH(J98,'Work Orders'!$A$5:$A$104,0)),""))</f>
        <v/>
      </c>
      <c r="M98" s="12">
        <f>IF(OR(H98="",NOT(ISNUMBER(H98)),I98="",J98="",NOT(ISNUMBER(K98)),K98&lt;=0),"",IFERROR(INDEX('Work Orders'!$C$5:$C$104,MATCH(J98,'Work Orders'!$A$5:$A$104,0)),""))</f>
        <v/>
      </c>
      <c r="N98" s="12">
        <f>IF(OR(H98="",NOT(ISNUMBER(H98)),I98="",J98="",NOT(ISNUMBER(K98)),K98&lt;=0),"",IFERROR(SUMIFS($K$5:$K$104,$J$5:$J$104,J98),0))</f>
        <v/>
      </c>
      <c r="O98" s="12">
        <f>IF(OR(OR(H98="",NOT(ISNUMBER(H98)),I98="",J98="",NOT(ISNUMBER(K98)),K98&lt;=0),NOT(ISNUMBER(M98))),"",IFERROR(M98-N98,""))</f>
        <v/>
      </c>
      <c r="P98" s="12">
        <f>IF(OR(H98="",NOT(ISNUMBER(H98)),I98="",J98="",NOT(ISNUMBER(K98)),K98&lt;=0),"",IFERROR(SUMIFS($C$5:$C$104,$A$5:$A$104,H98,$B$5:$B$104,I98),0))</f>
        <v/>
      </c>
      <c r="Q98" s="12">
        <f>IF(OR(H98="",NOT(ISNUMBER(H98)),I98="",J98="",NOT(ISNUMBER(K98)),K98&lt;=0),"",IFERROR(SUMIFS($K$5:$K$104,$H$5:$H$104,H98,$I$5:$I$104,I98),0))</f>
        <v/>
      </c>
      <c r="R98" s="11">
        <f>IF(OR(H98="",NOT(ISNUMBER(H98)),I98="",J98="",NOT(ISNUMBER(K98)),K98&lt;=0),"",IF(COUNTIF('Work Orders'!$A$5:$A$104,J98)=0,"Work Order Missing",IF(COUNTIFS($A$5:$A$104,H98,$B$5:$B$104,I98)=0,"Calendar Missing",IF(COUNTIFS($A$5:$A$104,H98,$B$5:$B$104,I98)&gt;1,"Duplicate Calendar Entry",IF(N98&gt;M98,"Work Order Overallocated",IF(Q98&gt;P98,"Resource Overloaded","Ready"))))))</f>
        <v/>
      </c>
      <c r="S98" s="11">
        <f>IF(OR(R98="",R98="Ready"),"",COUNTIF($R$5:R98,"Planned Hours Needed")+COUNTIF($R$5:R98,"Work Order Missing")+COUNTIF($R$5:R98,"Calendar Missing")+COUNTIF($R$5:R98,"Duplicate Calendar Entry")+COUNTIF($R$5:R98,"Work Order Overallocated")+COUNTIF($R$5:R98,"Resource Overloaded"))</f>
        <v/>
      </c>
      <c r="T98" s="11">
        <f>IF(R98&lt;&gt;"Ready","",COUNTIF($R$5:R98,"Ready"))</f>
        <v/>
      </c>
    </row>
    <row r="99">
      <c r="A99" s="14" t="n"/>
      <c r="B99" s="13" t="n"/>
      <c r="C99" s="15" t="n"/>
      <c r="D99" s="12">
        <f>IF(OR(A99="",NOT(ISNUMBER(A99)),B99="",NOT(ISNUMBER(C99)),C99&lt;0),"",IFERROR(SUMIFS($K$5:$K$104,$H$5:$H$104,A99,$I$5:$I$104,B99),0))</f>
        <v/>
      </c>
      <c r="E99" s="12">
        <f>IF(OR(A99="",NOT(ISNUMBER(A99)),B99="",NOT(ISNUMBER(C99)),C99&lt;0),"",IFERROR(C99-D99,""))</f>
        <v/>
      </c>
      <c r="F99" s="11">
        <f>IF(OR(A99="",NOT(ISNUMBER(A99)),B99="",NOT(ISNUMBER(C99)),C99&lt;0),"",IF(COUNTIFS($A$5:$A$104,A99,$B$5:$B$104,B99)&gt;1,"Duplicate Calendar Entry",IF(D99&gt;C99,"Overloaded","Within Available Hours")))</f>
        <v/>
      </c>
      <c r="H99" s="14" t="n"/>
      <c r="I99" s="13" t="n"/>
      <c r="J99" s="13" t="n"/>
      <c r="K99" s="15" t="n"/>
      <c r="L99" s="10">
        <f>IF(OR(H99="",NOT(ISNUMBER(H99)),I99="",J99="",NOT(ISNUMBER(K99)),K99&lt;=0),"",IFERROR(INDEX('Work Orders'!$B$5:$B$104,MATCH(J99,'Work Orders'!$A$5:$A$104,0)),""))</f>
        <v/>
      </c>
      <c r="M99" s="12">
        <f>IF(OR(H99="",NOT(ISNUMBER(H99)),I99="",J99="",NOT(ISNUMBER(K99)),K99&lt;=0),"",IFERROR(INDEX('Work Orders'!$C$5:$C$104,MATCH(J99,'Work Orders'!$A$5:$A$104,0)),""))</f>
        <v/>
      </c>
      <c r="N99" s="12">
        <f>IF(OR(H99="",NOT(ISNUMBER(H99)),I99="",J99="",NOT(ISNUMBER(K99)),K99&lt;=0),"",IFERROR(SUMIFS($K$5:$K$104,$J$5:$J$104,J99),0))</f>
        <v/>
      </c>
      <c r="O99" s="12">
        <f>IF(OR(OR(H99="",NOT(ISNUMBER(H99)),I99="",J99="",NOT(ISNUMBER(K99)),K99&lt;=0),NOT(ISNUMBER(M99))),"",IFERROR(M99-N99,""))</f>
        <v/>
      </c>
      <c r="P99" s="12">
        <f>IF(OR(H99="",NOT(ISNUMBER(H99)),I99="",J99="",NOT(ISNUMBER(K99)),K99&lt;=0),"",IFERROR(SUMIFS($C$5:$C$104,$A$5:$A$104,H99,$B$5:$B$104,I99),0))</f>
        <v/>
      </c>
      <c r="Q99" s="12">
        <f>IF(OR(H99="",NOT(ISNUMBER(H99)),I99="",J99="",NOT(ISNUMBER(K99)),K99&lt;=0),"",IFERROR(SUMIFS($K$5:$K$104,$H$5:$H$104,H99,$I$5:$I$104,I99),0))</f>
        <v/>
      </c>
      <c r="R99" s="11">
        <f>IF(OR(H99="",NOT(ISNUMBER(H99)),I99="",J99="",NOT(ISNUMBER(K99)),K99&lt;=0),"",IF(COUNTIF('Work Orders'!$A$5:$A$104,J99)=0,"Work Order Missing",IF(COUNTIFS($A$5:$A$104,H99,$B$5:$B$104,I99)=0,"Calendar Missing",IF(COUNTIFS($A$5:$A$104,H99,$B$5:$B$104,I99)&gt;1,"Duplicate Calendar Entry",IF(N99&gt;M99,"Work Order Overallocated",IF(Q99&gt;P99,"Resource Overloaded","Ready"))))))</f>
        <v/>
      </c>
      <c r="S99" s="11">
        <f>IF(OR(R99="",R99="Ready"),"",COUNTIF($R$5:R99,"Planned Hours Needed")+COUNTIF($R$5:R99,"Work Order Missing")+COUNTIF($R$5:R99,"Calendar Missing")+COUNTIF($R$5:R99,"Duplicate Calendar Entry")+COUNTIF($R$5:R99,"Work Order Overallocated")+COUNTIF($R$5:R99,"Resource Overloaded"))</f>
        <v/>
      </c>
      <c r="T99" s="11">
        <f>IF(R99&lt;&gt;"Ready","",COUNTIF($R$5:R99,"Ready"))</f>
        <v/>
      </c>
    </row>
    <row r="100">
      <c r="A100" s="14" t="n"/>
      <c r="B100" s="13" t="n"/>
      <c r="C100" s="15" t="n"/>
      <c r="D100" s="12">
        <f>IF(OR(A100="",NOT(ISNUMBER(A100)),B100="",NOT(ISNUMBER(C100)),C100&lt;0),"",IFERROR(SUMIFS($K$5:$K$104,$H$5:$H$104,A100,$I$5:$I$104,B100),0))</f>
        <v/>
      </c>
      <c r="E100" s="12">
        <f>IF(OR(A100="",NOT(ISNUMBER(A100)),B100="",NOT(ISNUMBER(C100)),C100&lt;0),"",IFERROR(C100-D100,""))</f>
        <v/>
      </c>
      <c r="F100" s="11">
        <f>IF(OR(A100="",NOT(ISNUMBER(A100)),B100="",NOT(ISNUMBER(C100)),C100&lt;0),"",IF(COUNTIFS($A$5:$A$104,A100,$B$5:$B$104,B100)&gt;1,"Duplicate Calendar Entry",IF(D100&gt;C100,"Overloaded","Within Available Hours")))</f>
        <v/>
      </c>
      <c r="H100" s="14" t="n"/>
      <c r="I100" s="13" t="n"/>
      <c r="J100" s="13" t="n"/>
      <c r="K100" s="15" t="n"/>
      <c r="L100" s="10">
        <f>IF(OR(H100="",NOT(ISNUMBER(H100)),I100="",J100="",NOT(ISNUMBER(K100)),K100&lt;=0),"",IFERROR(INDEX('Work Orders'!$B$5:$B$104,MATCH(J100,'Work Orders'!$A$5:$A$104,0)),""))</f>
        <v/>
      </c>
      <c r="M100" s="12">
        <f>IF(OR(H100="",NOT(ISNUMBER(H100)),I100="",J100="",NOT(ISNUMBER(K100)),K100&lt;=0),"",IFERROR(INDEX('Work Orders'!$C$5:$C$104,MATCH(J100,'Work Orders'!$A$5:$A$104,0)),""))</f>
        <v/>
      </c>
      <c r="N100" s="12">
        <f>IF(OR(H100="",NOT(ISNUMBER(H100)),I100="",J100="",NOT(ISNUMBER(K100)),K100&lt;=0),"",IFERROR(SUMIFS($K$5:$K$104,$J$5:$J$104,J100),0))</f>
        <v/>
      </c>
      <c r="O100" s="12">
        <f>IF(OR(OR(H100="",NOT(ISNUMBER(H100)),I100="",J100="",NOT(ISNUMBER(K100)),K100&lt;=0),NOT(ISNUMBER(M100))),"",IFERROR(M100-N100,""))</f>
        <v/>
      </c>
      <c r="P100" s="12">
        <f>IF(OR(H100="",NOT(ISNUMBER(H100)),I100="",J100="",NOT(ISNUMBER(K100)),K100&lt;=0),"",IFERROR(SUMIFS($C$5:$C$104,$A$5:$A$104,H100,$B$5:$B$104,I100),0))</f>
        <v/>
      </c>
      <c r="Q100" s="12">
        <f>IF(OR(H100="",NOT(ISNUMBER(H100)),I100="",J100="",NOT(ISNUMBER(K100)),K100&lt;=0),"",IFERROR(SUMIFS($K$5:$K$104,$H$5:$H$104,H100,$I$5:$I$104,I100),0))</f>
        <v/>
      </c>
      <c r="R100" s="11">
        <f>IF(OR(H100="",NOT(ISNUMBER(H100)),I100="",J100="",NOT(ISNUMBER(K100)),K100&lt;=0),"",IF(COUNTIF('Work Orders'!$A$5:$A$104,J100)=0,"Work Order Missing",IF(COUNTIFS($A$5:$A$104,H100,$B$5:$B$104,I100)=0,"Calendar Missing",IF(COUNTIFS($A$5:$A$104,H100,$B$5:$B$104,I100)&gt;1,"Duplicate Calendar Entry",IF(N100&gt;M100,"Work Order Overallocated",IF(Q100&gt;P100,"Resource Overloaded","Ready"))))))</f>
        <v/>
      </c>
      <c r="S100" s="11">
        <f>IF(OR(R100="",R100="Ready"),"",COUNTIF($R$5:R100,"Planned Hours Needed")+COUNTIF($R$5:R100,"Work Order Missing")+COUNTIF($R$5:R100,"Calendar Missing")+COUNTIF($R$5:R100,"Duplicate Calendar Entry")+COUNTIF($R$5:R100,"Work Order Overallocated")+COUNTIF($R$5:R100,"Resource Overloaded"))</f>
        <v/>
      </c>
      <c r="T100" s="11">
        <f>IF(R100&lt;&gt;"Ready","",COUNTIF($R$5:R100,"Ready"))</f>
        <v/>
      </c>
    </row>
    <row r="101">
      <c r="A101" s="14" t="n"/>
      <c r="B101" s="13" t="n"/>
      <c r="C101" s="15" t="n"/>
      <c r="D101" s="12">
        <f>IF(OR(A101="",NOT(ISNUMBER(A101)),B101="",NOT(ISNUMBER(C101)),C101&lt;0),"",IFERROR(SUMIFS($K$5:$K$104,$H$5:$H$104,A101,$I$5:$I$104,B101),0))</f>
        <v/>
      </c>
      <c r="E101" s="12">
        <f>IF(OR(A101="",NOT(ISNUMBER(A101)),B101="",NOT(ISNUMBER(C101)),C101&lt;0),"",IFERROR(C101-D101,""))</f>
        <v/>
      </c>
      <c r="F101" s="11">
        <f>IF(OR(A101="",NOT(ISNUMBER(A101)),B101="",NOT(ISNUMBER(C101)),C101&lt;0),"",IF(COUNTIFS($A$5:$A$104,A101,$B$5:$B$104,B101)&gt;1,"Duplicate Calendar Entry",IF(D101&gt;C101,"Overloaded","Within Available Hours")))</f>
        <v/>
      </c>
      <c r="H101" s="14" t="n"/>
      <c r="I101" s="13" t="n"/>
      <c r="J101" s="13" t="n"/>
      <c r="K101" s="15" t="n"/>
      <c r="L101" s="10">
        <f>IF(OR(H101="",NOT(ISNUMBER(H101)),I101="",J101="",NOT(ISNUMBER(K101)),K101&lt;=0),"",IFERROR(INDEX('Work Orders'!$B$5:$B$104,MATCH(J101,'Work Orders'!$A$5:$A$104,0)),""))</f>
        <v/>
      </c>
      <c r="M101" s="12">
        <f>IF(OR(H101="",NOT(ISNUMBER(H101)),I101="",J101="",NOT(ISNUMBER(K101)),K101&lt;=0),"",IFERROR(INDEX('Work Orders'!$C$5:$C$104,MATCH(J101,'Work Orders'!$A$5:$A$104,0)),""))</f>
        <v/>
      </c>
      <c r="N101" s="12">
        <f>IF(OR(H101="",NOT(ISNUMBER(H101)),I101="",J101="",NOT(ISNUMBER(K101)),K101&lt;=0),"",IFERROR(SUMIFS($K$5:$K$104,$J$5:$J$104,J101),0))</f>
        <v/>
      </c>
      <c r="O101" s="12">
        <f>IF(OR(OR(H101="",NOT(ISNUMBER(H101)),I101="",J101="",NOT(ISNUMBER(K101)),K101&lt;=0),NOT(ISNUMBER(M101))),"",IFERROR(M101-N101,""))</f>
        <v/>
      </c>
      <c r="P101" s="12">
        <f>IF(OR(H101="",NOT(ISNUMBER(H101)),I101="",J101="",NOT(ISNUMBER(K101)),K101&lt;=0),"",IFERROR(SUMIFS($C$5:$C$104,$A$5:$A$104,H101,$B$5:$B$104,I101),0))</f>
        <v/>
      </c>
      <c r="Q101" s="12">
        <f>IF(OR(H101="",NOT(ISNUMBER(H101)),I101="",J101="",NOT(ISNUMBER(K101)),K101&lt;=0),"",IFERROR(SUMIFS($K$5:$K$104,$H$5:$H$104,H101,$I$5:$I$104,I101),0))</f>
        <v/>
      </c>
      <c r="R101" s="11">
        <f>IF(OR(H101="",NOT(ISNUMBER(H101)),I101="",J101="",NOT(ISNUMBER(K101)),K101&lt;=0),"",IF(COUNTIF('Work Orders'!$A$5:$A$104,J101)=0,"Work Order Missing",IF(COUNTIFS($A$5:$A$104,H101,$B$5:$B$104,I101)=0,"Calendar Missing",IF(COUNTIFS($A$5:$A$104,H101,$B$5:$B$104,I101)&gt;1,"Duplicate Calendar Entry",IF(N101&gt;M101,"Work Order Overallocated",IF(Q101&gt;P101,"Resource Overloaded","Ready"))))))</f>
        <v/>
      </c>
      <c r="S101" s="11">
        <f>IF(OR(R101="",R101="Ready"),"",COUNTIF($R$5:R101,"Planned Hours Needed")+COUNTIF($R$5:R101,"Work Order Missing")+COUNTIF($R$5:R101,"Calendar Missing")+COUNTIF($R$5:R101,"Duplicate Calendar Entry")+COUNTIF($R$5:R101,"Work Order Overallocated")+COUNTIF($R$5:R101,"Resource Overloaded"))</f>
        <v/>
      </c>
      <c r="T101" s="11">
        <f>IF(R101&lt;&gt;"Ready","",COUNTIF($R$5:R101,"Ready"))</f>
        <v/>
      </c>
    </row>
    <row r="102">
      <c r="A102" s="14" t="n"/>
      <c r="B102" s="13" t="n"/>
      <c r="C102" s="15" t="n"/>
      <c r="D102" s="12">
        <f>IF(OR(A102="",NOT(ISNUMBER(A102)),B102="",NOT(ISNUMBER(C102)),C102&lt;0),"",IFERROR(SUMIFS($K$5:$K$104,$H$5:$H$104,A102,$I$5:$I$104,B102),0))</f>
        <v/>
      </c>
      <c r="E102" s="12">
        <f>IF(OR(A102="",NOT(ISNUMBER(A102)),B102="",NOT(ISNUMBER(C102)),C102&lt;0),"",IFERROR(C102-D102,""))</f>
        <v/>
      </c>
      <c r="F102" s="11">
        <f>IF(OR(A102="",NOT(ISNUMBER(A102)),B102="",NOT(ISNUMBER(C102)),C102&lt;0),"",IF(COUNTIFS($A$5:$A$104,A102,$B$5:$B$104,B102)&gt;1,"Duplicate Calendar Entry",IF(D102&gt;C102,"Overloaded","Within Available Hours")))</f>
        <v/>
      </c>
      <c r="H102" s="14" t="n"/>
      <c r="I102" s="13" t="n"/>
      <c r="J102" s="13" t="n"/>
      <c r="K102" s="15" t="n"/>
      <c r="L102" s="10">
        <f>IF(OR(H102="",NOT(ISNUMBER(H102)),I102="",J102="",NOT(ISNUMBER(K102)),K102&lt;=0),"",IFERROR(INDEX('Work Orders'!$B$5:$B$104,MATCH(J102,'Work Orders'!$A$5:$A$104,0)),""))</f>
        <v/>
      </c>
      <c r="M102" s="12">
        <f>IF(OR(H102="",NOT(ISNUMBER(H102)),I102="",J102="",NOT(ISNUMBER(K102)),K102&lt;=0),"",IFERROR(INDEX('Work Orders'!$C$5:$C$104,MATCH(J102,'Work Orders'!$A$5:$A$104,0)),""))</f>
        <v/>
      </c>
      <c r="N102" s="12">
        <f>IF(OR(H102="",NOT(ISNUMBER(H102)),I102="",J102="",NOT(ISNUMBER(K102)),K102&lt;=0),"",IFERROR(SUMIFS($K$5:$K$104,$J$5:$J$104,J102),0))</f>
        <v/>
      </c>
      <c r="O102" s="12">
        <f>IF(OR(OR(H102="",NOT(ISNUMBER(H102)),I102="",J102="",NOT(ISNUMBER(K102)),K102&lt;=0),NOT(ISNUMBER(M102))),"",IFERROR(M102-N102,""))</f>
        <v/>
      </c>
      <c r="P102" s="12">
        <f>IF(OR(H102="",NOT(ISNUMBER(H102)),I102="",J102="",NOT(ISNUMBER(K102)),K102&lt;=0),"",IFERROR(SUMIFS($C$5:$C$104,$A$5:$A$104,H102,$B$5:$B$104,I102),0))</f>
        <v/>
      </c>
      <c r="Q102" s="12">
        <f>IF(OR(H102="",NOT(ISNUMBER(H102)),I102="",J102="",NOT(ISNUMBER(K102)),K102&lt;=0),"",IFERROR(SUMIFS($K$5:$K$104,$H$5:$H$104,H102,$I$5:$I$104,I102),0))</f>
        <v/>
      </c>
      <c r="R102" s="11">
        <f>IF(OR(H102="",NOT(ISNUMBER(H102)),I102="",J102="",NOT(ISNUMBER(K102)),K102&lt;=0),"",IF(COUNTIF('Work Orders'!$A$5:$A$104,J102)=0,"Work Order Missing",IF(COUNTIFS($A$5:$A$104,H102,$B$5:$B$104,I102)=0,"Calendar Missing",IF(COUNTIFS($A$5:$A$104,H102,$B$5:$B$104,I102)&gt;1,"Duplicate Calendar Entry",IF(N102&gt;M102,"Work Order Overallocated",IF(Q102&gt;P102,"Resource Overloaded","Ready"))))))</f>
        <v/>
      </c>
      <c r="S102" s="11">
        <f>IF(OR(R102="",R102="Ready"),"",COUNTIF($R$5:R102,"Planned Hours Needed")+COUNTIF($R$5:R102,"Work Order Missing")+COUNTIF($R$5:R102,"Calendar Missing")+COUNTIF($R$5:R102,"Duplicate Calendar Entry")+COUNTIF($R$5:R102,"Work Order Overallocated")+COUNTIF($R$5:R102,"Resource Overloaded"))</f>
        <v/>
      </c>
      <c r="T102" s="11">
        <f>IF(R102&lt;&gt;"Ready","",COUNTIF($R$5:R102,"Ready"))</f>
        <v/>
      </c>
    </row>
    <row r="103">
      <c r="A103" s="14" t="n"/>
      <c r="B103" s="13" t="n"/>
      <c r="C103" s="15" t="n"/>
      <c r="D103" s="12">
        <f>IF(OR(A103="",NOT(ISNUMBER(A103)),B103="",NOT(ISNUMBER(C103)),C103&lt;0),"",IFERROR(SUMIFS($K$5:$K$104,$H$5:$H$104,A103,$I$5:$I$104,B103),0))</f>
        <v/>
      </c>
      <c r="E103" s="12">
        <f>IF(OR(A103="",NOT(ISNUMBER(A103)),B103="",NOT(ISNUMBER(C103)),C103&lt;0),"",IFERROR(C103-D103,""))</f>
        <v/>
      </c>
      <c r="F103" s="11">
        <f>IF(OR(A103="",NOT(ISNUMBER(A103)),B103="",NOT(ISNUMBER(C103)),C103&lt;0),"",IF(COUNTIFS($A$5:$A$104,A103,$B$5:$B$104,B103)&gt;1,"Duplicate Calendar Entry",IF(D103&gt;C103,"Overloaded","Within Available Hours")))</f>
        <v/>
      </c>
      <c r="H103" s="14" t="n"/>
      <c r="I103" s="13" t="n"/>
      <c r="J103" s="13" t="n"/>
      <c r="K103" s="15" t="n"/>
      <c r="L103" s="10">
        <f>IF(OR(H103="",NOT(ISNUMBER(H103)),I103="",J103="",NOT(ISNUMBER(K103)),K103&lt;=0),"",IFERROR(INDEX('Work Orders'!$B$5:$B$104,MATCH(J103,'Work Orders'!$A$5:$A$104,0)),""))</f>
        <v/>
      </c>
      <c r="M103" s="12">
        <f>IF(OR(H103="",NOT(ISNUMBER(H103)),I103="",J103="",NOT(ISNUMBER(K103)),K103&lt;=0),"",IFERROR(INDEX('Work Orders'!$C$5:$C$104,MATCH(J103,'Work Orders'!$A$5:$A$104,0)),""))</f>
        <v/>
      </c>
      <c r="N103" s="12">
        <f>IF(OR(H103="",NOT(ISNUMBER(H103)),I103="",J103="",NOT(ISNUMBER(K103)),K103&lt;=0),"",IFERROR(SUMIFS($K$5:$K$104,$J$5:$J$104,J103),0))</f>
        <v/>
      </c>
      <c r="O103" s="12">
        <f>IF(OR(OR(H103="",NOT(ISNUMBER(H103)),I103="",J103="",NOT(ISNUMBER(K103)),K103&lt;=0),NOT(ISNUMBER(M103))),"",IFERROR(M103-N103,""))</f>
        <v/>
      </c>
      <c r="P103" s="12">
        <f>IF(OR(H103="",NOT(ISNUMBER(H103)),I103="",J103="",NOT(ISNUMBER(K103)),K103&lt;=0),"",IFERROR(SUMIFS($C$5:$C$104,$A$5:$A$104,H103,$B$5:$B$104,I103),0))</f>
        <v/>
      </c>
      <c r="Q103" s="12">
        <f>IF(OR(H103="",NOT(ISNUMBER(H103)),I103="",J103="",NOT(ISNUMBER(K103)),K103&lt;=0),"",IFERROR(SUMIFS($K$5:$K$104,$H$5:$H$104,H103,$I$5:$I$104,I103),0))</f>
        <v/>
      </c>
      <c r="R103" s="11">
        <f>IF(OR(H103="",NOT(ISNUMBER(H103)),I103="",J103="",NOT(ISNUMBER(K103)),K103&lt;=0),"",IF(COUNTIF('Work Orders'!$A$5:$A$104,J103)=0,"Work Order Missing",IF(COUNTIFS($A$5:$A$104,H103,$B$5:$B$104,I103)=0,"Calendar Missing",IF(COUNTIFS($A$5:$A$104,H103,$B$5:$B$104,I103)&gt;1,"Duplicate Calendar Entry",IF(N103&gt;M103,"Work Order Overallocated",IF(Q103&gt;P103,"Resource Overloaded","Ready"))))))</f>
        <v/>
      </c>
      <c r="S103" s="11">
        <f>IF(OR(R103="",R103="Ready"),"",COUNTIF($R$5:R103,"Planned Hours Needed")+COUNTIF($R$5:R103,"Work Order Missing")+COUNTIF($R$5:R103,"Calendar Missing")+COUNTIF($R$5:R103,"Duplicate Calendar Entry")+COUNTIF($R$5:R103,"Work Order Overallocated")+COUNTIF($R$5:R103,"Resource Overloaded"))</f>
        <v/>
      </c>
      <c r="T103" s="11">
        <f>IF(R103&lt;&gt;"Ready","",COUNTIF($R$5:R103,"Ready"))</f>
        <v/>
      </c>
    </row>
    <row r="104">
      <c r="A104" s="14" t="n"/>
      <c r="B104" s="13" t="n"/>
      <c r="C104" s="15" t="n"/>
      <c r="D104" s="12">
        <f>IF(OR(A104="",NOT(ISNUMBER(A104)),B104="",NOT(ISNUMBER(C104)),C104&lt;0),"",IFERROR(SUMIFS($K$5:$K$104,$H$5:$H$104,A104,$I$5:$I$104,B104),0))</f>
        <v/>
      </c>
      <c r="E104" s="12">
        <f>IF(OR(A104="",NOT(ISNUMBER(A104)),B104="",NOT(ISNUMBER(C104)),C104&lt;0),"",IFERROR(C104-D104,""))</f>
        <v/>
      </c>
      <c r="F104" s="11">
        <f>IF(OR(A104="",NOT(ISNUMBER(A104)),B104="",NOT(ISNUMBER(C104)),C104&lt;0),"",IF(COUNTIFS($A$5:$A$104,A104,$B$5:$B$104,B104)&gt;1,"Duplicate Calendar Entry",IF(D104&gt;C104,"Overloaded","Within Available Hours")))</f>
        <v/>
      </c>
      <c r="H104" s="14" t="n"/>
      <c r="I104" s="13" t="n"/>
      <c r="J104" s="13" t="n"/>
      <c r="K104" s="15" t="n"/>
      <c r="L104" s="10">
        <f>IF(OR(H104="",NOT(ISNUMBER(H104)),I104="",J104="",NOT(ISNUMBER(K104)),K104&lt;=0),"",IFERROR(INDEX('Work Orders'!$B$5:$B$104,MATCH(J104,'Work Orders'!$A$5:$A$104,0)),""))</f>
        <v/>
      </c>
      <c r="M104" s="12">
        <f>IF(OR(H104="",NOT(ISNUMBER(H104)),I104="",J104="",NOT(ISNUMBER(K104)),K104&lt;=0),"",IFERROR(INDEX('Work Orders'!$C$5:$C$104,MATCH(J104,'Work Orders'!$A$5:$A$104,0)),""))</f>
        <v/>
      </c>
      <c r="N104" s="12">
        <f>IF(OR(H104="",NOT(ISNUMBER(H104)),I104="",J104="",NOT(ISNUMBER(K104)),K104&lt;=0),"",IFERROR(SUMIFS($K$5:$K$104,$J$5:$J$104,J104),0))</f>
        <v/>
      </c>
      <c r="O104" s="12">
        <f>IF(OR(OR(H104="",NOT(ISNUMBER(H104)),I104="",J104="",NOT(ISNUMBER(K104)),K104&lt;=0),NOT(ISNUMBER(M104))),"",IFERROR(M104-N104,""))</f>
        <v/>
      </c>
      <c r="P104" s="12">
        <f>IF(OR(H104="",NOT(ISNUMBER(H104)),I104="",J104="",NOT(ISNUMBER(K104)),K104&lt;=0),"",IFERROR(SUMIFS($C$5:$C$104,$A$5:$A$104,H104,$B$5:$B$104,I104),0))</f>
        <v/>
      </c>
      <c r="Q104" s="12">
        <f>IF(OR(H104="",NOT(ISNUMBER(H104)),I104="",J104="",NOT(ISNUMBER(K104)),K104&lt;=0),"",IFERROR(SUMIFS($K$5:$K$104,$H$5:$H$104,H104,$I$5:$I$104,I104),0))</f>
        <v/>
      </c>
      <c r="R104" s="11">
        <f>IF(OR(H104="",NOT(ISNUMBER(H104)),I104="",J104="",NOT(ISNUMBER(K104)),K104&lt;=0),"",IF(COUNTIF('Work Orders'!$A$5:$A$104,J104)=0,"Work Order Missing",IF(COUNTIFS($A$5:$A$104,H104,$B$5:$B$104,I104)=0,"Calendar Missing",IF(COUNTIFS($A$5:$A$104,H104,$B$5:$B$104,I104)&gt;1,"Duplicate Calendar Entry",IF(N104&gt;M104,"Work Order Overallocated",IF(Q104&gt;P104,"Resource Overloaded","Ready"))))))</f>
        <v/>
      </c>
      <c r="S104" s="11">
        <f>IF(OR(R104="",R104="Ready"),"",COUNTIF($R$5:R104,"Planned Hours Needed")+COUNTIF($R$5:R104,"Work Order Missing")+COUNTIF($R$5:R104,"Calendar Missing")+COUNTIF($R$5:R104,"Duplicate Calendar Entry")+COUNTIF($R$5:R104,"Work Order Overallocated")+COUNTIF($R$5:R104,"Resource Overloaded"))</f>
        <v/>
      </c>
      <c r="T104" s="11">
        <f>IF(R104&lt;&gt;"Ready","",COUNTIF($R$5:R104,"Ready"))</f>
        <v/>
      </c>
    </row>
  </sheetData>
  <mergeCells count="1">
    <mergeCell ref="A1:T1"/>
  </mergeCells>
  <conditionalFormatting sqref="F5:F104">
    <cfRule type="expression" priority="1" dxfId="1">
      <formula>F5="Within Available Hours"</formula>
    </cfRule>
    <cfRule type="expression" priority="2" dxfId="0">
      <formula>F5="Overloaded"</formula>
    </cfRule>
    <cfRule type="expression" priority="3" dxfId="0">
      <formula>F5="Duplicate Calendar Entry"</formula>
    </cfRule>
  </conditionalFormatting>
  <conditionalFormatting sqref="E5:E104">
    <cfRule type="expression" priority="4" dxfId="0">
      <formula>$E5&lt;0</formula>
    </cfRule>
  </conditionalFormatting>
  <conditionalFormatting sqref="R5:R104">
    <cfRule type="expression" priority="5" dxfId="1">
      <formula>R5="Ready"</formula>
    </cfRule>
    <cfRule type="expression" priority="6" dxfId="0">
      <formula>R5="Work Order Missing"</formula>
    </cfRule>
    <cfRule type="expression" priority="7" dxfId="0">
      <formula>R5="Calendar Missing"</formula>
    </cfRule>
    <cfRule type="expression" priority="8" dxfId="0">
      <formula>R5="Duplicate Calendar Entry"</formula>
    </cfRule>
    <cfRule type="expression" priority="9" dxfId="0">
      <formula>R5="Work Order Overallocated"</formula>
    </cfRule>
    <cfRule type="expression" priority="10" dxfId="0">
      <formula>R5="Resource Overloaded"</formula>
    </cfRule>
  </conditionalFormatting>
  <conditionalFormatting sqref="O5:O104">
    <cfRule type="expression" priority="11" dxfId="0">
      <formula>$O5&lt;0</formula>
    </cfRule>
  </conditionalFormatting>
  <conditionalFormatting sqref="Q5:Q104">
    <cfRule type="expression" priority="12" dxfId="0">
      <formula>$Q5&gt;$P5</formula>
    </cfRule>
  </conditionalFormatting>
  <dataValidations count="6">
    <dataValidation sqref="A5:A104" showErrorMessage="1" showInputMessage="1" allowBlank="1" errorTitle="Calendar Date Needed" error="Enter a valid calendar date." type="custom" errorStyle="stop">
      <formula1>=OR(A5="",ISNUMBER(A5))</formula1>
    </dataValidation>
    <dataValidation sqref="C5:C104" showErrorMessage="1" showInputMessage="1" allowBlank="1" errorTitle="Available Routing Hours Needed" error="Enter available routing hours of zero or greater." type="custom" errorStyle="stop">
      <formula1>=OR(C5="",AND(ISNUMBER(C5),C5&gt;=0))</formula1>
    </dataValidation>
    <dataValidation sqref="H5:H104" showErrorMessage="1" showInputMessage="1" allowBlank="1" type="list">
      <formula1>='Resource Schedule'!$A$5:$A$104</formula1>
    </dataValidation>
    <dataValidation sqref="I5:I104" showErrorMessage="1" showInputMessage="1" allowBlank="1" type="list">
      <formula1>='Resource Schedule'!$B$5:$B$104</formula1>
    </dataValidation>
    <dataValidation sqref="J5:J104" showErrorMessage="1" showInputMessage="1" allowBlank="1" type="list">
      <formula1>='Work Orders'!$A$5:$A$104</formula1>
    </dataValidation>
    <dataValidation sqref="K5:K104" showErrorMessage="1" showInputMessage="1" allowBlank="1" errorTitle="Planned Routing Hours Needed" error="Enter planned routing hours greater than zero." type="custom" errorStyle="stop">
      <formula1>=OR(K5="",AND(ISNUMBER(K5),K5&gt;0))</formula1>
    </dataValidation>
  </dataValidations>
  <pageMargins left="0.75" right="0.75" top="1" bottom="1" header="0.5" footer="0.5"/>
  <pageSetup orientation="landscape" fitToHeight="0" fitToWidth="1"/>
  <tableParts count="2">
    <tablePart xmlns:r="http://schemas.openxmlformats.org/officeDocument/2006/relationships" r:id="rId1"/>
    <tablePart xmlns:r="http://schemas.openxmlformats.org/officeDocument/2006/relationships" r:id="rId2"/>
  </tableParts>
</worksheet>
</file>

<file path=xl/worksheets/sheet4.xml><?xml version="1.0" encoding="utf-8"?>
<worksheet xmlns="http://schemas.openxmlformats.org/spreadsheetml/2006/main">
  <sheetPr>
    <outlinePr summaryBelow="1" summaryRight="1"/>
    <pageSetUpPr fitToPage="1"/>
  </sheetPr>
  <dimension ref="A1:H12"/>
  <sheetViews>
    <sheetView showGridLines="1" zoomScale="90" workbookViewId="0">
      <pane ySplit="3" topLeftCell="A4" activePane="bottomLeft" state="frozen"/>
      <selection pane="bottomLeft" activeCell="A1" sqref="A1"/>
    </sheetView>
  </sheetViews>
  <sheetFormatPr baseColWidth="8" defaultRowHeight="15"/>
  <cols>
    <col width="34" customWidth="1" min="1" max="1"/>
    <col width="88" customWidth="1" min="2" max="2"/>
    <col width="4" customWidth="1" min="3" max="3"/>
    <col width="4" customWidth="1" min="4" max="4"/>
    <col width="4" customWidth="1" min="5" max="5"/>
    <col width="4" customWidth="1" min="6" max="6"/>
    <col width="4" customWidth="1" min="7" max="7"/>
    <col width="4" customWidth="1" min="8" max="8"/>
  </cols>
  <sheetData>
    <row r="1">
      <c r="A1" s="1" t="inlineStr">
        <is>
          <t>Production Schedule Instructions</t>
        </is>
      </c>
      <c r="B1" s="17" t="n"/>
      <c r="C1" s="17" t="n"/>
      <c r="D1" s="17" t="n"/>
      <c r="E1" s="17" t="n"/>
      <c r="F1" s="17" t="n"/>
      <c r="G1" s="17" t="n"/>
      <c r="H1" s="18" t="n"/>
    </row>
    <row r="2">
      <c r="A2" s="3" t="inlineStr">
        <is>
          <t>Use this workbook to plan work orders before production release.</t>
        </is>
      </c>
      <c r="B2" s="3" t="n"/>
      <c r="C2" s="3" t="n"/>
      <c r="D2" s="3" t="n"/>
      <c r="E2" s="3" t="n"/>
      <c r="F2" s="3" t="n"/>
      <c r="G2" s="3" t="n"/>
      <c r="H2" s="3" t="n"/>
    </row>
    <row r="4">
      <c r="A4" s="9" t="inlineStr">
        <is>
          <t>Step or Topic</t>
        </is>
      </c>
      <c r="B4" s="9" t="inlineStr">
        <is>
          <t>Instructions</t>
        </is>
      </c>
      <c r="C4" s="9" t="n"/>
      <c r="D4" s="9" t="n"/>
      <c r="E4" s="9" t="n"/>
      <c r="F4" s="9" t="n"/>
      <c r="G4" s="9" t="n"/>
      <c r="H4" s="9" t="n"/>
    </row>
    <row r="5" ht="54" customHeight="1">
      <c r="A5" s="16" t="inlineStr">
        <is>
          <t>Step 1 — Enter Open Work Orders</t>
        </is>
      </c>
      <c r="B5" s="7" t="inlineStr">
        <is>
          <t>Enter one work order ID, due date, and total routing hours on the Work Orders sheet.
Use one unique work order ID per work order.
Replace all sample rows before using the workbook for planning.</t>
        </is>
      </c>
      <c r="C5" s="7" t="n"/>
      <c r="D5" s="7" t="n"/>
      <c r="E5" s="7" t="n"/>
      <c r="F5" s="7" t="n"/>
      <c r="G5" s="7" t="n"/>
      <c r="H5" s="7" t="n"/>
    </row>
    <row r="6" ht="54" customHeight="1">
      <c r="A6" s="16" t="inlineStr">
        <is>
          <t>Step 2 — Enter Resource Calendar Availability</t>
        </is>
      </c>
      <c r="B6" s="7" t="inlineStr">
        <is>
          <t>On the Resource Schedule sheet, enter one resource calendar row for each planned date and resource.
Enter available routing hours for that resource-date combination.
Do not enter the same date and resource combination more than once.</t>
        </is>
      </c>
      <c r="C6" s="7" t="n"/>
      <c r="D6" s="7" t="n"/>
      <c r="E6" s="7" t="n"/>
      <c r="F6" s="7" t="n"/>
      <c r="G6" s="7" t="n"/>
      <c r="H6" s="7" t="n"/>
    </row>
    <row r="7" ht="74" customHeight="1">
      <c r="A7" s="16" t="inlineStr">
        <is>
          <t>Step 3 — Build the Multi-Day Schedule</t>
        </is>
      </c>
      <c r="B7" s="7" t="inlineStr">
        <is>
          <t>Enter planned date, resource, work order ID, and planned routing hours in the Multi-Day Schedule table.
Enter the resource calendar row before assigning the related schedule allocation.
A work order may use more than one schedule allocation row when routing hours are planned across multiple dates.
Keep schedule allocation rows in planned-date order when practical.</t>
        </is>
      </c>
      <c r="C7" s="7" t="n"/>
      <c r="D7" s="7" t="n"/>
      <c r="E7" s="7" t="n"/>
      <c r="F7" s="7" t="n"/>
      <c r="G7" s="7" t="n"/>
      <c r="H7" s="7" t="n"/>
    </row>
    <row r="8" ht="54" customHeight="1">
      <c r="A8" s="16" t="inlineStr">
        <is>
          <t>Step 4 — Review Resource Loading by Date</t>
        </is>
      </c>
      <c r="B8" s="7" t="inlineStr">
        <is>
          <t>Review Resource Loading by Date, Remaining Routing Hours, and Calendar Status in the Resource Calendar.
Calendar Status shows whether the entered schedule fits the entered available routing hours.
Resolve Overloaded and Duplicate Calendar Entry results before production release planning.</t>
        </is>
      </c>
      <c r="C8" s="7" t="n"/>
      <c r="D8" s="7" t="n"/>
      <c r="E8" s="7" t="n"/>
      <c r="F8" s="7" t="n"/>
      <c r="G8" s="7" t="n"/>
      <c r="H8" s="7" t="n"/>
    </row>
    <row r="9" ht="74" customHeight="1">
      <c r="A9" s="16" t="inlineStr">
        <is>
          <t>Step 5 — Review Work Order Risk</t>
        </is>
      </c>
      <c r="B9" s="7" t="inlineStr">
        <is>
          <t>Unscheduled Hours means planned routing hours are below the work order routing hours.
Overallocated means planned routing hours exceed the work order routing hours.
Late means the latest planned date is after the due date.
On Schedule means routing hours are fully planned and the latest planned date is on or before the due date.</t>
        </is>
      </c>
      <c r="C9" s="7" t="n"/>
      <c r="D9" s="7" t="n"/>
      <c r="E9" s="7" t="n"/>
      <c r="F9" s="7" t="n"/>
      <c r="G9" s="7" t="n"/>
      <c r="H9" s="7" t="n"/>
    </row>
    <row r="10" ht="54" customHeight="1">
      <c r="A10" s="16" t="inlineStr">
        <is>
          <t>Step 6 — Review the Dashboard</t>
        </is>
      </c>
      <c r="B10" s="7" t="inlineStr">
        <is>
          <t>The Multi-Day Resource Schedule shows allocation rows marked Ready.
The Rescheduling Exception List combines work order risks and schedule allocation exceptions.
Review and correct exceptions before production release planning.</t>
        </is>
      </c>
      <c r="C10" s="7" t="n"/>
      <c r="D10" s="7" t="n"/>
      <c r="E10" s="7" t="n"/>
      <c r="F10" s="7" t="n"/>
      <c r="G10" s="7" t="n"/>
      <c r="H10" s="7" t="n"/>
    </row>
    <row r="11" ht="74" customHeight="1">
      <c r="A11" s="16" t="inlineStr">
        <is>
          <t>Schedule Check Definitions</t>
        </is>
      </c>
      <c r="B11" s="7" t="inlineStr">
        <is>
          <t>Work Order Missing — The entered work order ID is not listed on the Work Orders sheet.
Calendar Missing — No matching resource calendar entry exists for the planned date and resource.
Duplicate Calendar Entry — More than one resource calendar row exists for the same date and resource.
Work Order Overallocated — Total planned routing hours exceed the work order routing hours.
Resource Overloaded — Total scheduled routing hours exceed available routing hours.
Ready — The allocation has a valid work order, a valid calendar entry, does not overallocate work order routing hours, and does not overload the resource-date availability.</t>
        </is>
      </c>
      <c r="C11" s="7" t="n"/>
      <c r="D11" s="7" t="n"/>
      <c r="E11" s="7" t="n"/>
      <c r="F11" s="7" t="n"/>
      <c r="G11" s="7" t="n"/>
      <c r="H11" s="7" t="n"/>
    </row>
    <row r="12" ht="74" customHeight="1">
      <c r="A12" s="16" t="inlineStr">
        <is>
          <t>Workbook Boundary</t>
        </is>
      </c>
      <c r="B12" s="7" t="inlineStr">
        <is>
          <t>This workbook is an operational planning aid for open work orders before production release.
It does not release work orders, automatically dispatch work, move work between resources, confirm production completion, connect to machines, or replace an ERP, MRP, MES, or real-time production system.
No external standards, authority requirements, or official sources are built into this workbook.</t>
        </is>
      </c>
      <c r="C12" s="7" t="n"/>
      <c r="D12" s="7" t="n"/>
      <c r="E12" s="7" t="n"/>
      <c r="F12" s="7" t="n"/>
      <c r="G12" s="7" t="n"/>
      <c r="H12" s="7"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2026-09-05T18:40:26Z</dcterms:created>
  <dcterms:modified xmlns:dcterms="http://purl.org/dc/terms/" xmlns:xsi="http://www.w3.org/2001/XMLSchema-instance" xsi:type="dcterms:W3CDTF">2026-09-05T18:40:26Z</dcterms:modified>
</cp:coreProperties>
</file>