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Demand &amp; Rates" sheetId="2" state="visible" r:id="rId2"/>
    <sheet xmlns:r="http://schemas.openxmlformats.org/officeDocument/2006/relationships" name="Calendar &amp; Resource Gaps" sheetId="3" state="visible" r:id="rId3"/>
    <sheet xmlns:r="http://schemas.openxmlformats.org/officeDocument/2006/relationships" name="Instructions" sheetId="4" state="visible" r:id="rId4"/>
  </sheets>
  <definedNames>
    <definedName name="_xlnm._FilterDatabase" localSheetId="1" hidden="1">'Demand &amp; Rates'!$A$4:$M$104</definedName>
    <definedName name="_xlnm._FilterDatabase" localSheetId="2" hidden="1">'Calendar &amp; Resource Gaps'!$A$4:$N$104</definedName>
  </definedNames>
  <calcPr calcId="124519" calcMode="auto" fullCalcOnLoad="1" forceFullCalc="1"/>
</workbook>
</file>

<file path=xl/styles.xml><?xml version="1.0" encoding="utf-8"?>
<styleSheet xmlns="http://schemas.openxmlformats.org/spreadsheetml/2006/main">
  <numFmts count="1">
    <numFmt numFmtId="164" formatCode="m/d/yyyy"/>
  </numFmts>
  <fonts count="7">
    <font>
      <name val="Calibri"/>
      <family val="2"/>
      <color theme="1"/>
      <sz val="11"/>
      <scheme val="minor"/>
    </font>
    <font>
      <name val="Calibri"/>
      <b val="1"/>
      <color rgb="00FFFFFF"/>
      <sz val="15"/>
    </font>
    <font>
      <name val="Calibri"/>
      <i val="1"/>
      <color rgb="001D2B36"/>
      <sz val="10"/>
    </font>
    <font>
      <name val="Calibri"/>
      <color rgb="001D2B36"/>
      <sz val="10"/>
    </font>
    <font>
      <name val="Calibri"/>
      <b val="1"/>
      <color rgb="001D2B36"/>
      <sz val="10"/>
    </font>
    <font>
      <name val="Calibri"/>
      <b val="1"/>
      <color rgb="00345B63"/>
      <sz val="11"/>
    </font>
    <font>
      <name val="Calibri"/>
      <b val="1"/>
      <color rgb="00FFFFFF"/>
      <sz val="10"/>
    </font>
  </fonts>
  <fills count="11">
    <fill>
      <patternFill/>
    </fill>
    <fill>
      <patternFill patternType="gray125"/>
    </fill>
    <fill>
      <patternFill patternType="solid">
        <fgColor rgb="001D2B36"/>
      </patternFill>
    </fill>
    <fill>
      <patternFill patternType="solid">
        <fgColor rgb="00F7F4ED"/>
      </patternFill>
    </fill>
    <fill>
      <patternFill patternType="solid">
        <fgColor rgb="00DCE7DF"/>
      </patternFill>
    </fill>
    <fill>
      <patternFill patternType="solid">
        <fgColor rgb="00E8F0F2"/>
      </patternFill>
    </fill>
    <fill>
      <patternFill patternType="solid">
        <fgColor rgb="00FFFFFF"/>
      </patternFill>
    </fill>
    <fill>
      <patternFill patternType="solid">
        <fgColor rgb="001F6B6D"/>
      </patternFill>
    </fill>
    <fill>
      <patternFill patternType="solid">
        <fgColor rgb="00345B63"/>
      </patternFill>
    </fill>
    <fill>
      <patternFill patternType="solid">
        <fgColor rgb="00EEF1F2"/>
      </patternFill>
    </fill>
    <fill>
      <patternFill patternType="solid">
        <fgColor rgb="00FFF2CC"/>
      </patternFill>
    </fill>
  </fills>
  <borders count="8">
    <border>
      <left/>
      <right/>
      <top/>
      <bottom/>
      <diagonal/>
    </border>
    <border>
      <left style="medium">
        <color rgb="00345B63"/>
      </left>
      <right style="medium">
        <color rgb="00345B63"/>
      </right>
      <top style="medium">
        <color rgb="00345B63"/>
      </top>
      <bottom style="medium">
        <color rgb="00345B63"/>
      </bottom>
    </border>
    <border>
      <left style="thin">
        <color rgb="00AAB7B8"/>
      </left>
      <right style="thin">
        <color rgb="00AAB7B8"/>
      </right>
      <top style="thin">
        <color rgb="00AAB7B8"/>
      </top>
      <bottom style="thin">
        <color rgb="00AAB7B8"/>
      </bottom>
    </border>
    <border/>
    <border>
      <left/>
      <right/>
      <top style="medium">
        <color rgb="00345B63"/>
      </top>
      <bottom/>
      <diagonal/>
    </border>
    <border>
      <left/>
      <right style="medium">
        <color rgb="00345B63"/>
      </right>
      <top style="medium">
        <color rgb="00345B63"/>
      </top>
      <bottom/>
      <diagonal/>
    </border>
    <border>
      <left/>
      <right/>
      <top style="medium">
        <color rgb="00345B63"/>
      </top>
      <bottom style="medium">
        <color rgb="00345B63"/>
      </bottom>
      <diagonal/>
    </border>
    <border>
      <left/>
      <right style="medium">
        <color rgb="00345B63"/>
      </right>
      <top style="medium">
        <color rgb="00345B63"/>
      </top>
      <bottom style="medium">
        <color rgb="00345B63"/>
      </bottom>
      <diagonal/>
    </border>
  </borders>
  <cellStyleXfs count="1">
    <xf numFmtId="0" fontId="0" fillId="0" borderId="0"/>
  </cellStyleXfs>
  <cellXfs count="27">
    <xf numFmtId="0" fontId="0" fillId="0" borderId="0" pivotButton="0" quotePrefix="0" xfId="0"/>
    <xf numFmtId="0" fontId="1" fillId="2" borderId="1" applyAlignment="1" pivotButton="0" quotePrefix="0" xfId="0">
      <alignment horizontal="center" vertical="center" wrapText="1"/>
    </xf>
    <xf numFmtId="0" fontId="0" fillId="2" borderId="1" pivotButton="0" quotePrefix="0" xfId="0"/>
    <xf numFmtId="0" fontId="2" fillId="3" borderId="2" applyAlignment="1" pivotButton="0" quotePrefix="0" xfId="0">
      <alignment horizontal="centerContinuous" vertical="center" wrapText="1"/>
    </xf>
    <xf numFmtId="0" fontId="3" fillId="3" borderId="2" applyAlignment="1" pivotButton="0" quotePrefix="0" xfId="0">
      <alignment horizontal="left" vertical="center" wrapText="1"/>
    </xf>
    <xf numFmtId="0" fontId="4" fillId="4" borderId="2" applyAlignment="1" pivotButton="0" quotePrefix="0" xfId="0">
      <alignment vertical="center" wrapText="1"/>
    </xf>
    <xf numFmtId="0" fontId="5" fillId="5" borderId="2" applyAlignment="1" pivotButton="0" quotePrefix="0" xfId="0">
      <alignment horizontal="center" vertical="center" wrapText="1"/>
    </xf>
    <xf numFmtId="0" fontId="0" fillId="6" borderId="3" pivotButton="0" quotePrefix="0" xfId="0"/>
    <xf numFmtId="2" fontId="5" fillId="5" borderId="2" applyAlignment="1" pivotButton="0" quotePrefix="0" xfId="0">
      <alignment horizontal="center" vertical="center" wrapText="1"/>
    </xf>
    <xf numFmtId="0" fontId="6" fillId="7" borderId="1" applyAlignment="1" pivotButton="0" quotePrefix="0" xfId="0">
      <alignment horizontal="centerContinuous" vertical="center" wrapText="1"/>
    </xf>
    <xf numFmtId="0" fontId="6" fillId="7" borderId="1" applyAlignment="1" pivotButton="0" quotePrefix="0" xfId="0">
      <alignment horizontal="left" vertical="center" wrapText="1"/>
    </xf>
    <xf numFmtId="0" fontId="6" fillId="8" borderId="1" applyAlignment="1" pivotButton="0" quotePrefix="0" xfId="0">
      <alignment horizontal="center" vertical="center" wrapText="1"/>
    </xf>
    <xf numFmtId="164" fontId="3" fillId="9" borderId="2" applyAlignment="1" pivotButton="0" quotePrefix="0" xfId="0">
      <alignment vertical="center" wrapText="1"/>
    </xf>
    <xf numFmtId="0" fontId="3" fillId="9" borderId="2" applyAlignment="1" pivotButton="0" quotePrefix="0" xfId="0">
      <alignment vertical="center" wrapText="1"/>
    </xf>
    <xf numFmtId="2" fontId="3" fillId="9" borderId="2" applyAlignment="1" pivotButton="0" quotePrefix="0" xfId="0">
      <alignment vertical="center" wrapText="1"/>
    </xf>
    <xf numFmtId="164" fontId="3" fillId="10" borderId="2" applyAlignment="1" pivotButton="0" quotePrefix="0" xfId="0">
      <alignment vertical="center" wrapText="1"/>
    </xf>
    <xf numFmtId="0" fontId="3" fillId="10" borderId="2" applyAlignment="1" pivotButton="0" quotePrefix="0" xfId="0">
      <alignment vertical="center" wrapText="1"/>
    </xf>
    <xf numFmtId="2" fontId="3" fillId="10" borderId="2" applyAlignment="1" pivotButton="0" quotePrefix="0" xfId="0">
      <alignment vertical="center" wrapText="1"/>
    </xf>
    <xf numFmtId="2" fontId="3" fillId="5" borderId="2" applyAlignment="1" pivotButton="0" quotePrefix="0" xfId="0">
      <alignment vertical="center" wrapText="1"/>
    </xf>
    <xf numFmtId="0" fontId="3" fillId="5" borderId="2" applyAlignment="1" pivotButton="0" quotePrefix="0" xfId="0">
      <alignment vertical="center" wrapText="1"/>
    </xf>
    <xf numFmtId="164" fontId="3" fillId="5" borderId="2" applyAlignment="1" pivotButton="0" quotePrefix="0" xfId="0">
      <alignment vertical="center" wrapText="1"/>
    </xf>
    <xf numFmtId="0" fontId="2" fillId="3" borderId="2" applyAlignment="1" pivotButton="0" quotePrefix="0" xfId="0">
      <alignment vertical="center" wrapText="1"/>
    </xf>
    <xf numFmtId="0" fontId="0" fillId="3" borderId="2" pivotButton="0" quotePrefix="0" xfId="0"/>
    <xf numFmtId="0" fontId="4" fillId="4" borderId="2" applyAlignment="1" pivotButton="0" quotePrefix="0" xfId="0">
      <alignment vertical="top" wrapText="1"/>
    </xf>
    <xf numFmtId="0" fontId="3" fillId="3" borderId="2" applyAlignment="1" pivotButton="0" quotePrefix="0" xfId="0">
      <alignment vertical="top" wrapText="1"/>
    </xf>
    <xf numFmtId="0" fontId="0" fillId="0" borderId="6" pivotButton="0" quotePrefix="0" xfId="0"/>
    <xf numFmtId="0" fontId="0" fillId="0" borderId="7" pivotButton="0" quotePrefix="0" xfId="0"/>
  </cellXfs>
  <cellStyles count="1">
    <cellStyle name="Normal" xfId="0" builtinId="0" hidden="0"/>
  </cellStyles>
  <dxfs count="3">
    <dxf>
      <font>
        <name val="Calibri"/>
        <b val="1"/>
        <color rgb="00274E13"/>
        <sz val="10"/>
      </font>
      <fill>
        <patternFill patternType="solid">
          <fgColor rgb="00D9EAD3"/>
        </patternFill>
      </fill>
    </dxf>
    <dxf>
      <font>
        <name val="Calibri"/>
        <b val="1"/>
        <color rgb="009C0006"/>
        <sz val="10"/>
      </font>
      <fill>
        <patternFill patternType="solid">
          <fgColor rgb="00F4CCCC"/>
        </patternFill>
      </fill>
    </dxf>
    <dxf>
      <font>
        <name val="Calibri"/>
        <b val="1"/>
        <color rgb="007F6000"/>
        <sz val="10"/>
      </font>
      <fill>
        <patternFill patternType="solid">
          <fgColor rgb="00FCE5C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Factory Sheets</author>
  </authors>
  <commentList>
    <comment ref="A5" authorId="0" shapeId="0">
      <text>
        <t>Illustrative template sample value. Replace or clear before operational use.</t>
      </text>
    </comment>
    <comment ref="A6" authorId="0" shapeId="0">
      <text>
        <t>Illustrative template sample value. Replace or clear before operational use.</t>
      </text>
    </comment>
    <comment ref="A7" authorId="0" shapeId="0">
      <text>
        <t>Illustrative template sample value. Replace or clear before operational use.</t>
      </text>
    </comment>
    <comment ref="A8" authorId="0" shapeId="0">
      <text>
        <t>Illustrative template sample value. Replace or clear before operational use.</t>
      </text>
    </comment>
    <comment ref="A9" authorId="0" shapeId="0">
      <text>
        <t>Illustrative template sample value. Replace or clear before operational use.</t>
      </text>
    </comment>
    <comment ref="A10" authorId="0" shapeId="0">
      <text>
        <t>Illustrative template sample value. Replace or clear before operational use.</t>
      </text>
    </comment>
    <comment ref="A11" authorId="0" shapeId="0">
      <text>
        <t>Illustrative template sample value. Replace or clear before operational use.</t>
      </text>
    </comment>
    <comment ref="A12" authorId="0" shapeId="0">
      <text>
        <t>Illustrative template sample value. Replace or clear before operational use.</t>
      </text>
    </comment>
  </commentList>
</comments>
</file>

<file path=xl/comments/comment2.xml><?xml version="1.0" encoding="utf-8"?>
<comments xmlns="http://schemas.openxmlformats.org/spreadsheetml/2006/main">
  <authors>
    <author>Factory Sheets</author>
  </authors>
  <commentList>
    <comment ref="A5" authorId="0" shapeId="0">
      <text>
        <t>Illustrative template sample value. Replace or clear before operational use.</t>
      </text>
    </comment>
    <comment ref="A6" authorId="0" shapeId="0">
      <text>
        <t>Illustrative template sample value. Replace or clear before operational use.</t>
      </text>
    </comment>
    <comment ref="A7" authorId="0" shapeId="0">
      <text>
        <t>Illustrative template sample value. Replace or clear before operational use.</t>
      </text>
    </comment>
    <comment ref="A8" authorId="0" shapeId="0">
      <text>
        <t>Illustrative template sample value. Replace or clear before operational use.</t>
      </text>
    </comment>
    <comment ref="A9" authorId="0" shapeId="0">
      <text>
        <t>Illustrative template sample value. Replace or clear before operational use.</t>
      </text>
    </comment>
    <comment ref="A10" authorId="0" shapeId="0">
      <text>
        <t>Illustrative template sample value. Replace or clear before operational use.</t>
      </text>
    </comment>
    <comment ref="A11" authorId="0" shapeId="0">
      <text>
        <t>Illustrative template sample value. Replace or clear before operational use.</t>
      </text>
    </comment>
    <comment ref="A12" authorId="0" shapeId="0">
      <text>
        <t>Illustrative template sample value only. This intentionally unmatched calendar row demonstrates the No demand entered input-review condition. Replace or clear before operational use.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fitToPage="1"/>
  </sheetPr>
  <dimension ref="A1:H101"/>
  <sheetViews>
    <sheetView showGridLines="0" workbookViewId="0">
      <pane ySplit="9" topLeftCell="A10" activePane="bottomLeft" state="frozen"/>
      <selection pane="bottomLeft" activeCell="A1" sqref="A1"/>
    </sheetView>
  </sheetViews>
  <sheetFormatPr baseColWidth="8" defaultRowHeight="15"/>
  <cols>
    <col width="14" customWidth="1" min="1" max="1"/>
    <col width="18" customWidth="1" min="2" max="2"/>
    <col width="21" customWidth="1" min="3" max="3"/>
    <col width="28" customWidth="1" min="4" max="4"/>
    <col width="22" customWidth="1" min="5" max="5"/>
    <col width="25" customWidth="1" min="6" max="6"/>
    <col width="20" customWidth="1" min="7" max="7"/>
    <col width="19" customWidth="1" min="8" max="8"/>
  </cols>
  <sheetData>
    <row r="1" ht="26" customHeight="1">
      <c r="A1" s="1" t="inlineStr">
        <is>
          <t>Rough-Cut Capacity Plan</t>
        </is>
      </c>
      <c r="B1" s="25" t="n"/>
      <c r="C1" s="25" t="n"/>
      <c r="D1" s="25" t="n"/>
      <c r="E1" s="25" t="n"/>
      <c r="F1" s="25" t="n"/>
      <c r="G1" s="25" t="n"/>
      <c r="H1" s="26" t="n"/>
    </row>
    <row r="2" ht="28" customHeight="1">
      <c r="A2" s="3" t="inlineStr">
        <is>
          <t>Plan critical resources before production release using family-level demand, critical-resource rates, and period calendars.</t>
        </is>
      </c>
      <c r="B2" s="4" t="n"/>
      <c r="C2" s="4" t="n"/>
      <c r="D2" s="4" t="n"/>
      <c r="E2" s="4" t="n"/>
      <c r="F2" s="4" t="n"/>
      <c r="G2" s="4" t="n"/>
      <c r="H2" s="4" t="n"/>
    </row>
    <row r="3" ht="30" customHeight="1">
      <c r="A3" s="3" t="inlineStr">
        <is>
          <t>Illustrative sample values appear in prepared rows 5 through 12 on the input sheets. Replace them before operational use.</t>
        </is>
      </c>
      <c r="B3" s="4" t="n"/>
      <c r="C3" s="4" t="n"/>
      <c r="D3" s="4" t="n"/>
      <c r="E3" s="4" t="n"/>
      <c r="F3" s="4" t="n"/>
      <c r="G3" s="4" t="n"/>
      <c r="H3" s="4" t="n"/>
    </row>
    <row r="4"/>
    <row r="5" ht="30" customHeight="1">
      <c r="A5" s="5" t="inlineStr">
        <is>
          <t>Demand and rate rows ready</t>
        </is>
      </c>
      <c r="B5" s="6">
        <f>IFERROR(COUNTIF('Demand &amp; Rates'!$G$5:$G$104,"Ready"),0)</f>
        <v/>
      </c>
      <c r="C5" s="7" t="n"/>
      <c r="D5" s="5" t="inlineStr">
        <is>
          <t>Feasible critical-resource rows</t>
        </is>
      </c>
      <c r="E5" s="6">
        <f>IFERROR(COUNTIF('Calendar &amp; Resource Gaps'!$M$5:$M$104,"Feasible"),0)</f>
        <v/>
      </c>
      <c r="F5" s="7" t="n"/>
      <c r="G5" s="5" t="inlineStr">
        <is>
          <t>Critical-resource rows with a gap</t>
        </is>
      </c>
      <c r="H5" s="6">
        <f>IFERROR(COUNTIF('Calendar &amp; Resource Gaps'!$M$5:$M$104,"Gap"),0)</f>
        <v/>
      </c>
    </row>
    <row r="6" ht="30" customHeight="1">
      <c r="A6" s="5" t="inlineStr">
        <is>
          <t>Total critical-resource gap (hours)</t>
        </is>
      </c>
      <c r="B6" s="8">
        <f>IFERROR(SUMIF('Calendar &amp; Resource Gaps'!$M$5:$M$104,"Gap",'Calendar &amp; Resource Gaps'!$L$5:$L$104),0)</f>
        <v/>
      </c>
      <c r="C6" s="7" t="n"/>
      <c r="D6" s="5" t="inlineStr">
        <is>
          <t>Capacity rows needing input review</t>
        </is>
      </c>
      <c r="E6" s="6">
        <f>IFERROR(COUNTIF('Calendar &amp; Resource Gaps'!$M$5:$M$104,"Check Inputs"),0)</f>
        <v/>
      </c>
      <c r="F6" s="7" t="n"/>
      <c r="G6" s="5" t="inlineStr">
        <is>
          <t>Demand and rate rows needing input review</t>
        </is>
      </c>
      <c r="H6" s="6">
        <f>IFERROR(COUNTIF('Demand &amp; Rates'!$G$5:$G$104,"Complete all inputs")+COUNTIF('Demand &amp; Rates'!$G$5:$G$104,"Check numeric input"),0)</f>
        <v/>
      </c>
    </row>
    <row r="7"/>
    <row r="8"/>
    <row r="9" ht="24" customHeight="1">
      <c r="A9" s="9" t="inlineStr">
        <is>
          <t>Family-Level Feasibility View — First Eight Prepared Family Rows</t>
        </is>
      </c>
      <c r="B9" s="10" t="n"/>
      <c r="C9" s="10" t="n"/>
      <c r="D9" s="10" t="n"/>
      <c r="E9" s="10" t="n"/>
      <c r="F9" s="10" t="n"/>
      <c r="G9" s="10" t="n"/>
      <c r="H9" s="10" t="n"/>
    </row>
    <row r="10" ht="42" customHeight="1">
      <c r="A10" s="11" t="inlineStr">
        <is>
          <t>Period</t>
        </is>
      </c>
      <c r="B10" s="11" t="inlineStr">
        <is>
          <t>Product Family</t>
        </is>
      </c>
      <c r="C10" s="11" t="inlineStr">
        <is>
          <t>Critical Resource</t>
        </is>
      </c>
      <c r="D10" s="11" t="inlineStr">
        <is>
          <t>Family Demand Converted to Critical Hours (hours)</t>
        </is>
      </c>
      <c r="E10" s="11" t="inlineStr">
        <is>
          <t>Available Critical Hours (hours)</t>
        </is>
      </c>
      <c r="F10" s="11" t="inlineStr">
        <is>
          <t>Total Critical Resource Hours Required (hours)</t>
        </is>
      </c>
      <c r="G10" s="11" t="inlineStr">
        <is>
          <t>Critical-Resource Gap (hours)</t>
        </is>
      </c>
      <c r="H10" s="11" t="inlineStr">
        <is>
          <t>Early Overload Screen</t>
        </is>
      </c>
    </row>
    <row r="11">
      <c r="A11" s="12">
        <f>IFERROR(IF('Demand &amp; Rates'!$A5="","",'Demand &amp; Rates'!$A5),"")</f>
        <v/>
      </c>
      <c r="B11" s="13">
        <f>IFERROR(IF('Demand &amp; Rates'!$B5="","",'Demand &amp; Rates'!$B5),"")</f>
        <v/>
      </c>
      <c r="C11" s="13">
        <f>IFERROR(IF('Demand &amp; Rates'!$C5="","",'Demand &amp; Rates'!$C5),"")</f>
        <v/>
      </c>
      <c r="D11" s="14">
        <f>IFERROR(IF('Demand &amp; Rates'!$F5="","",'Demand &amp; Rates'!$F5),"")</f>
        <v/>
      </c>
      <c r="E11" s="14">
        <f>IFERROR(IF('Demand &amp; Rates'!$I5="","",'Demand &amp; Rates'!$I5),"")</f>
        <v/>
      </c>
      <c r="F11" s="14">
        <f>IFERROR(IF('Demand &amp; Rates'!$K5="","",'Demand &amp; Rates'!$K5),"")</f>
        <v/>
      </c>
      <c r="G11" s="14">
        <f>IFERROR(IF('Demand &amp; Rates'!$L5="","",'Demand &amp; Rates'!$L5),"")</f>
        <v/>
      </c>
      <c r="H11" s="13">
        <f>IFERROR(IF('Demand &amp; Rates'!$M5="","",'Demand &amp; Rates'!$M5),"")</f>
        <v/>
      </c>
    </row>
    <row r="12">
      <c r="A12" s="12">
        <f>IFERROR(IF('Demand &amp; Rates'!$A6="","",'Demand &amp; Rates'!$A6),"")</f>
        <v/>
      </c>
      <c r="B12" s="13">
        <f>IFERROR(IF('Demand &amp; Rates'!$B6="","",'Demand &amp; Rates'!$B6),"")</f>
        <v/>
      </c>
      <c r="C12" s="13">
        <f>IFERROR(IF('Demand &amp; Rates'!$C6="","",'Demand &amp; Rates'!$C6),"")</f>
        <v/>
      </c>
      <c r="D12" s="14">
        <f>IFERROR(IF('Demand &amp; Rates'!$F6="","",'Demand &amp; Rates'!$F6),"")</f>
        <v/>
      </c>
      <c r="E12" s="14">
        <f>IFERROR(IF('Demand &amp; Rates'!$I6="","",'Demand &amp; Rates'!$I6),"")</f>
        <v/>
      </c>
      <c r="F12" s="14">
        <f>IFERROR(IF('Demand &amp; Rates'!$K6="","",'Demand &amp; Rates'!$K6),"")</f>
        <v/>
      </c>
      <c r="G12" s="14">
        <f>IFERROR(IF('Demand &amp; Rates'!$L6="","",'Demand &amp; Rates'!$L6),"")</f>
        <v/>
      </c>
      <c r="H12" s="13">
        <f>IFERROR(IF('Demand &amp; Rates'!$M6="","",'Demand &amp; Rates'!$M6),"")</f>
        <v/>
      </c>
    </row>
    <row r="13">
      <c r="A13" s="12">
        <f>IFERROR(IF('Demand &amp; Rates'!$A7="","",'Demand &amp; Rates'!$A7),"")</f>
        <v/>
      </c>
      <c r="B13" s="13">
        <f>IFERROR(IF('Demand &amp; Rates'!$B7="","",'Demand &amp; Rates'!$B7),"")</f>
        <v/>
      </c>
      <c r="C13" s="13">
        <f>IFERROR(IF('Demand &amp; Rates'!$C7="","",'Demand &amp; Rates'!$C7),"")</f>
        <v/>
      </c>
      <c r="D13" s="14">
        <f>IFERROR(IF('Demand &amp; Rates'!$F7="","",'Demand &amp; Rates'!$F7),"")</f>
        <v/>
      </c>
      <c r="E13" s="14">
        <f>IFERROR(IF('Demand &amp; Rates'!$I7="","",'Demand &amp; Rates'!$I7),"")</f>
        <v/>
      </c>
      <c r="F13" s="14">
        <f>IFERROR(IF('Demand &amp; Rates'!$K7="","",'Demand &amp; Rates'!$K7),"")</f>
        <v/>
      </c>
      <c r="G13" s="14">
        <f>IFERROR(IF('Demand &amp; Rates'!$L7="","",'Demand &amp; Rates'!$L7),"")</f>
        <v/>
      </c>
      <c r="H13" s="13">
        <f>IFERROR(IF('Demand &amp; Rates'!$M7="","",'Demand &amp; Rates'!$M7),"")</f>
        <v/>
      </c>
    </row>
    <row r="14">
      <c r="A14" s="12">
        <f>IFERROR(IF('Demand &amp; Rates'!$A8="","",'Demand &amp; Rates'!$A8),"")</f>
        <v/>
      </c>
      <c r="B14" s="13">
        <f>IFERROR(IF('Demand &amp; Rates'!$B8="","",'Demand &amp; Rates'!$B8),"")</f>
        <v/>
      </c>
      <c r="C14" s="13">
        <f>IFERROR(IF('Demand &amp; Rates'!$C8="","",'Demand &amp; Rates'!$C8),"")</f>
        <v/>
      </c>
      <c r="D14" s="14">
        <f>IFERROR(IF('Demand &amp; Rates'!$F8="","",'Demand &amp; Rates'!$F8),"")</f>
        <v/>
      </c>
      <c r="E14" s="14">
        <f>IFERROR(IF('Demand &amp; Rates'!$I8="","",'Demand &amp; Rates'!$I8),"")</f>
        <v/>
      </c>
      <c r="F14" s="14">
        <f>IFERROR(IF('Demand &amp; Rates'!$K8="","",'Demand &amp; Rates'!$K8),"")</f>
        <v/>
      </c>
      <c r="G14" s="14">
        <f>IFERROR(IF('Demand &amp; Rates'!$L8="","",'Demand &amp; Rates'!$L8),"")</f>
        <v/>
      </c>
      <c r="H14" s="13">
        <f>IFERROR(IF('Demand &amp; Rates'!$M8="","",'Demand &amp; Rates'!$M8),"")</f>
        <v/>
      </c>
    </row>
    <row r="15">
      <c r="A15" s="12">
        <f>IFERROR(IF('Demand &amp; Rates'!$A9="","",'Demand &amp; Rates'!$A9),"")</f>
        <v/>
      </c>
      <c r="B15" s="13">
        <f>IFERROR(IF('Demand &amp; Rates'!$B9="","",'Demand &amp; Rates'!$B9),"")</f>
        <v/>
      </c>
      <c r="C15" s="13">
        <f>IFERROR(IF('Demand &amp; Rates'!$C9="","",'Demand &amp; Rates'!$C9),"")</f>
        <v/>
      </c>
      <c r="D15" s="14">
        <f>IFERROR(IF('Demand &amp; Rates'!$F9="","",'Demand &amp; Rates'!$F9),"")</f>
        <v/>
      </c>
      <c r="E15" s="14">
        <f>IFERROR(IF('Demand &amp; Rates'!$I9="","",'Demand &amp; Rates'!$I9),"")</f>
        <v/>
      </c>
      <c r="F15" s="14">
        <f>IFERROR(IF('Demand &amp; Rates'!$K9="","",'Demand &amp; Rates'!$K9),"")</f>
        <v/>
      </c>
      <c r="G15" s="14">
        <f>IFERROR(IF('Demand &amp; Rates'!$L9="","",'Demand &amp; Rates'!$L9),"")</f>
        <v/>
      </c>
      <c r="H15" s="13">
        <f>IFERROR(IF('Demand &amp; Rates'!$M9="","",'Demand &amp; Rates'!$M9),"")</f>
        <v/>
      </c>
    </row>
    <row r="16">
      <c r="A16" s="12">
        <f>IFERROR(IF('Demand &amp; Rates'!$A10="","",'Demand &amp; Rates'!$A10),"")</f>
        <v/>
      </c>
      <c r="B16" s="13">
        <f>IFERROR(IF('Demand &amp; Rates'!$B10="","",'Demand &amp; Rates'!$B10),"")</f>
        <v/>
      </c>
      <c r="C16" s="13">
        <f>IFERROR(IF('Demand &amp; Rates'!$C10="","",'Demand &amp; Rates'!$C10),"")</f>
        <v/>
      </c>
      <c r="D16" s="14">
        <f>IFERROR(IF('Demand &amp; Rates'!$F10="","",'Demand &amp; Rates'!$F10),"")</f>
        <v/>
      </c>
      <c r="E16" s="14">
        <f>IFERROR(IF('Demand &amp; Rates'!$I10="","",'Demand &amp; Rates'!$I10),"")</f>
        <v/>
      </c>
      <c r="F16" s="14">
        <f>IFERROR(IF('Demand &amp; Rates'!$K10="","",'Demand &amp; Rates'!$K10),"")</f>
        <v/>
      </c>
      <c r="G16" s="14">
        <f>IFERROR(IF('Demand &amp; Rates'!$L10="","",'Demand &amp; Rates'!$L10),"")</f>
        <v/>
      </c>
      <c r="H16" s="13">
        <f>IFERROR(IF('Demand &amp; Rates'!$M10="","",'Demand &amp; Rates'!$M10),"")</f>
        <v/>
      </c>
    </row>
    <row r="17">
      <c r="A17" s="12">
        <f>IFERROR(IF('Demand &amp; Rates'!$A11="","",'Demand &amp; Rates'!$A11),"")</f>
        <v/>
      </c>
      <c r="B17" s="13">
        <f>IFERROR(IF('Demand &amp; Rates'!$B11="","",'Demand &amp; Rates'!$B11),"")</f>
        <v/>
      </c>
      <c r="C17" s="13">
        <f>IFERROR(IF('Demand &amp; Rates'!$C11="","",'Demand &amp; Rates'!$C11),"")</f>
        <v/>
      </c>
      <c r="D17" s="14">
        <f>IFERROR(IF('Demand &amp; Rates'!$F11="","",'Demand &amp; Rates'!$F11),"")</f>
        <v/>
      </c>
      <c r="E17" s="14">
        <f>IFERROR(IF('Demand &amp; Rates'!$I11="","",'Demand &amp; Rates'!$I11),"")</f>
        <v/>
      </c>
      <c r="F17" s="14">
        <f>IFERROR(IF('Demand &amp; Rates'!$K11="","",'Demand &amp; Rates'!$K11),"")</f>
        <v/>
      </c>
      <c r="G17" s="14">
        <f>IFERROR(IF('Demand &amp; Rates'!$L11="","",'Demand &amp; Rates'!$L11),"")</f>
        <v/>
      </c>
      <c r="H17" s="13">
        <f>IFERROR(IF('Demand &amp; Rates'!$M11="","",'Demand &amp; Rates'!$M11),"")</f>
        <v/>
      </c>
    </row>
    <row r="18">
      <c r="A18" s="12">
        <f>IFERROR(IF('Demand &amp; Rates'!$A12="","",'Demand &amp; Rates'!$A12),"")</f>
        <v/>
      </c>
      <c r="B18" s="13">
        <f>IFERROR(IF('Demand &amp; Rates'!$B12="","",'Demand &amp; Rates'!$B12),"")</f>
        <v/>
      </c>
      <c r="C18" s="13">
        <f>IFERROR(IF('Demand &amp; Rates'!$C12="","",'Demand &amp; Rates'!$C12),"")</f>
        <v/>
      </c>
      <c r="D18" s="14">
        <f>IFERROR(IF('Demand &amp; Rates'!$F12="","",'Demand &amp; Rates'!$F12),"")</f>
        <v/>
      </c>
      <c r="E18" s="14">
        <f>IFERROR(IF('Demand &amp; Rates'!$I12="","",'Demand &amp; Rates'!$I12),"")</f>
        <v/>
      </c>
      <c r="F18" s="14">
        <f>IFERROR(IF('Demand &amp; Rates'!$K12="","",'Demand &amp; Rates'!$K12),"")</f>
        <v/>
      </c>
      <c r="G18" s="14">
        <f>IFERROR(IF('Demand &amp; Rates'!$L12="","",'Demand &amp; Rates'!$L12),"")</f>
        <v/>
      </c>
      <c r="H18" s="13">
        <f>IFERROR(IF('Demand &amp; Rates'!$M12="","",'Demand &amp; Rates'!$M12),"")</f>
        <v/>
      </c>
    </row>
    <row r="19" ht="34" customHeight="1">
      <c r="A19" s="3" t="inlineStr">
        <is>
          <t>The resource totals and gap shown for each family row represent the full critical-resource and period combination associated with that family row.</t>
        </is>
      </c>
      <c r="B19" s="4" t="n"/>
      <c r="C19" s="4" t="n"/>
      <c r="D19" s="4" t="n"/>
      <c r="E19" s="4" t="n"/>
      <c r="F19" s="4" t="n"/>
      <c r="G19" s="4" t="n"/>
      <c r="H19" s="4">
        <f>""</f>
        <v/>
      </c>
    </row>
    <row r="20">
      <c r="H20">
        <f>""</f>
        <v/>
      </c>
    </row>
    <row r="21" ht="24" customHeight="1">
      <c r="A21" s="9" t="inlineStr">
        <is>
          <t>Critical-Resource Capacity Preview — First Eight Prepared Calendar Rows</t>
        </is>
      </c>
      <c r="B21" s="10" t="n"/>
      <c r="C21" s="10" t="n"/>
      <c r="D21" s="10" t="n"/>
      <c r="E21" s="10" t="n"/>
      <c r="F21" s="10" t="n"/>
      <c r="G21" s="10" t="n"/>
      <c r="H21">
        <f>""</f>
        <v/>
      </c>
    </row>
    <row r="22" ht="42" customHeight="1">
      <c r="A22" s="11" t="inlineStr">
        <is>
          <t>Period</t>
        </is>
      </c>
      <c r="B22" s="11" t="inlineStr">
        <is>
          <t>Critical Resource</t>
        </is>
      </c>
      <c r="C22" s="11" t="inlineStr">
        <is>
          <t>Available Critical Hours (hours)</t>
        </is>
      </c>
      <c r="D22" s="11" t="inlineStr">
        <is>
          <t>Total Critical Resource Hours Required (hours)</t>
        </is>
      </c>
      <c r="E22" s="11" t="inlineStr">
        <is>
          <t>Critical-Resource Gap (hours)</t>
        </is>
      </c>
      <c r="F22" s="11" t="inlineStr">
        <is>
          <t>Early Overload Screen</t>
        </is>
      </c>
      <c r="G22" s="11" t="inlineStr">
        <is>
          <t>Critical-Resource Gap Status</t>
        </is>
      </c>
      <c r="H22">
        <f>""</f>
        <v/>
      </c>
    </row>
    <row r="23">
      <c r="A23" s="12">
        <f>IFERROR(IF('Calendar &amp; Resource Gaps'!$G5="","",'Calendar &amp; Resource Gaps'!$G5),"")</f>
        <v/>
      </c>
      <c r="B23" s="13">
        <f>IFERROR(IF('Calendar &amp; Resource Gaps'!$H5="","",'Calendar &amp; Resource Gaps'!$H5),"")</f>
        <v/>
      </c>
      <c r="C23" s="14">
        <f>IFERROR(IF('Calendar &amp; Resource Gaps'!$I5="","",'Calendar &amp; Resource Gaps'!$I5),"")</f>
        <v/>
      </c>
      <c r="D23" s="14">
        <f>IFERROR(IF('Calendar &amp; Resource Gaps'!$K5="","",'Calendar &amp; Resource Gaps'!$K5),"")</f>
        <v/>
      </c>
      <c r="E23" s="14">
        <f>IFERROR(IF('Calendar &amp; Resource Gaps'!$L5="","",'Calendar &amp; Resource Gaps'!$L5),"")</f>
        <v/>
      </c>
      <c r="F23" s="13">
        <f>IFERROR(IF('Calendar &amp; Resource Gaps'!$M5="","",'Calendar &amp; Resource Gaps'!$M5),"")</f>
        <v/>
      </c>
      <c r="G23" s="13">
        <f>IFERROR(IF('Calendar &amp; Resource Gaps'!$N5="","",'Calendar &amp; Resource Gaps'!$N5),"")</f>
        <v/>
      </c>
      <c r="H23">
        <f>""</f>
        <v/>
      </c>
    </row>
    <row r="24">
      <c r="A24" s="12">
        <f>IFERROR(IF('Calendar &amp; Resource Gaps'!$G6="","",'Calendar &amp; Resource Gaps'!$G6),"")</f>
        <v/>
      </c>
      <c r="B24" s="13">
        <f>IFERROR(IF('Calendar &amp; Resource Gaps'!$H6="","",'Calendar &amp; Resource Gaps'!$H6),"")</f>
        <v/>
      </c>
      <c r="C24" s="14">
        <f>IFERROR(IF('Calendar &amp; Resource Gaps'!$I6="","",'Calendar &amp; Resource Gaps'!$I6),"")</f>
        <v/>
      </c>
      <c r="D24" s="14">
        <f>IFERROR(IF('Calendar &amp; Resource Gaps'!$K6="","",'Calendar &amp; Resource Gaps'!$K6),"")</f>
        <v/>
      </c>
      <c r="E24" s="14">
        <f>IFERROR(IF('Calendar &amp; Resource Gaps'!$L6="","",'Calendar &amp; Resource Gaps'!$L6),"")</f>
        <v/>
      </c>
      <c r="F24" s="13">
        <f>IFERROR(IF('Calendar &amp; Resource Gaps'!$M6="","",'Calendar &amp; Resource Gaps'!$M6),"")</f>
        <v/>
      </c>
      <c r="G24" s="13">
        <f>IFERROR(IF('Calendar &amp; Resource Gaps'!$N6="","",'Calendar &amp; Resource Gaps'!$N6),"")</f>
        <v/>
      </c>
      <c r="H24">
        <f>""</f>
        <v/>
      </c>
    </row>
    <row r="25">
      <c r="A25" s="12">
        <f>IFERROR(IF('Calendar &amp; Resource Gaps'!$G7="","",'Calendar &amp; Resource Gaps'!$G7),"")</f>
        <v/>
      </c>
      <c r="B25" s="13">
        <f>IFERROR(IF('Calendar &amp; Resource Gaps'!$H7="","",'Calendar &amp; Resource Gaps'!$H7),"")</f>
        <v/>
      </c>
      <c r="C25" s="14">
        <f>IFERROR(IF('Calendar &amp; Resource Gaps'!$I7="","",'Calendar &amp; Resource Gaps'!$I7),"")</f>
        <v/>
      </c>
      <c r="D25" s="14">
        <f>IFERROR(IF('Calendar &amp; Resource Gaps'!$K7="","",'Calendar &amp; Resource Gaps'!$K7),"")</f>
        <v/>
      </c>
      <c r="E25" s="14">
        <f>IFERROR(IF('Calendar &amp; Resource Gaps'!$L7="","",'Calendar &amp; Resource Gaps'!$L7),"")</f>
        <v/>
      </c>
      <c r="F25" s="13">
        <f>IFERROR(IF('Calendar &amp; Resource Gaps'!$M7="","",'Calendar &amp; Resource Gaps'!$M7),"")</f>
        <v/>
      </c>
      <c r="G25" s="13">
        <f>IFERROR(IF('Calendar &amp; Resource Gaps'!$N7="","",'Calendar &amp; Resource Gaps'!$N7),"")</f>
        <v/>
      </c>
      <c r="H25">
        <f>""</f>
        <v/>
      </c>
    </row>
    <row r="26">
      <c r="A26" s="12">
        <f>IFERROR(IF('Calendar &amp; Resource Gaps'!$G8="","",'Calendar &amp; Resource Gaps'!$G8),"")</f>
        <v/>
      </c>
      <c r="B26" s="13">
        <f>IFERROR(IF('Calendar &amp; Resource Gaps'!$H8="","",'Calendar &amp; Resource Gaps'!$H8),"")</f>
        <v/>
      </c>
      <c r="C26" s="14">
        <f>IFERROR(IF('Calendar &amp; Resource Gaps'!$I8="","",'Calendar &amp; Resource Gaps'!$I8),"")</f>
        <v/>
      </c>
      <c r="D26" s="14">
        <f>IFERROR(IF('Calendar &amp; Resource Gaps'!$K8="","",'Calendar &amp; Resource Gaps'!$K8),"")</f>
        <v/>
      </c>
      <c r="E26" s="14">
        <f>IFERROR(IF('Calendar &amp; Resource Gaps'!$L8="","",'Calendar &amp; Resource Gaps'!$L8),"")</f>
        <v/>
      </c>
      <c r="F26" s="13">
        <f>IFERROR(IF('Calendar &amp; Resource Gaps'!$M8="","",'Calendar &amp; Resource Gaps'!$M8),"")</f>
        <v/>
      </c>
      <c r="G26" s="13">
        <f>IFERROR(IF('Calendar &amp; Resource Gaps'!$N8="","",'Calendar &amp; Resource Gaps'!$N8),"")</f>
        <v/>
      </c>
      <c r="H26">
        <f>""</f>
        <v/>
      </c>
    </row>
    <row r="27">
      <c r="A27" s="12">
        <f>IFERROR(IF('Calendar &amp; Resource Gaps'!$G9="","",'Calendar &amp; Resource Gaps'!$G9),"")</f>
        <v/>
      </c>
      <c r="B27" s="13">
        <f>IFERROR(IF('Calendar &amp; Resource Gaps'!$H9="","",'Calendar &amp; Resource Gaps'!$H9),"")</f>
        <v/>
      </c>
      <c r="C27" s="14">
        <f>IFERROR(IF('Calendar &amp; Resource Gaps'!$I9="","",'Calendar &amp; Resource Gaps'!$I9),"")</f>
        <v/>
      </c>
      <c r="D27" s="14">
        <f>IFERROR(IF('Calendar &amp; Resource Gaps'!$K9="","",'Calendar &amp; Resource Gaps'!$K9),"")</f>
        <v/>
      </c>
      <c r="E27" s="14">
        <f>IFERROR(IF('Calendar &amp; Resource Gaps'!$L9="","",'Calendar &amp; Resource Gaps'!$L9),"")</f>
        <v/>
      </c>
      <c r="F27" s="13">
        <f>IFERROR(IF('Calendar &amp; Resource Gaps'!$M9="","",'Calendar &amp; Resource Gaps'!$M9),"")</f>
        <v/>
      </c>
      <c r="G27" s="13">
        <f>IFERROR(IF('Calendar &amp; Resource Gaps'!$N9="","",'Calendar &amp; Resource Gaps'!$N9),"")</f>
        <v/>
      </c>
      <c r="H27">
        <f>""</f>
        <v/>
      </c>
    </row>
    <row r="28">
      <c r="A28" s="12">
        <f>IFERROR(IF('Calendar &amp; Resource Gaps'!$G10="","",'Calendar &amp; Resource Gaps'!$G10),"")</f>
        <v/>
      </c>
      <c r="B28" s="13">
        <f>IFERROR(IF('Calendar &amp; Resource Gaps'!$H10="","",'Calendar &amp; Resource Gaps'!$H10),"")</f>
        <v/>
      </c>
      <c r="C28" s="14">
        <f>IFERROR(IF('Calendar &amp; Resource Gaps'!$I10="","",'Calendar &amp; Resource Gaps'!$I10),"")</f>
        <v/>
      </c>
      <c r="D28" s="14">
        <f>IFERROR(IF('Calendar &amp; Resource Gaps'!$K10="","",'Calendar &amp; Resource Gaps'!$K10),"")</f>
        <v/>
      </c>
      <c r="E28" s="14">
        <f>IFERROR(IF('Calendar &amp; Resource Gaps'!$L10="","",'Calendar &amp; Resource Gaps'!$L10),"")</f>
        <v/>
      </c>
      <c r="F28" s="13">
        <f>IFERROR(IF('Calendar &amp; Resource Gaps'!$M10="","",'Calendar &amp; Resource Gaps'!$M10),"")</f>
        <v/>
      </c>
      <c r="G28" s="13">
        <f>IFERROR(IF('Calendar &amp; Resource Gaps'!$N10="","",'Calendar &amp; Resource Gaps'!$N10),"")</f>
        <v/>
      </c>
      <c r="H28">
        <f>""</f>
        <v/>
      </c>
    </row>
    <row r="29">
      <c r="A29" s="12">
        <f>IFERROR(IF('Calendar &amp; Resource Gaps'!$G11="","",'Calendar &amp; Resource Gaps'!$G11),"")</f>
        <v/>
      </c>
      <c r="B29" s="13">
        <f>IFERROR(IF('Calendar &amp; Resource Gaps'!$H11="","",'Calendar &amp; Resource Gaps'!$H11),"")</f>
        <v/>
      </c>
      <c r="C29" s="14">
        <f>IFERROR(IF('Calendar &amp; Resource Gaps'!$I11="","",'Calendar &amp; Resource Gaps'!$I11),"")</f>
        <v/>
      </c>
      <c r="D29" s="14">
        <f>IFERROR(IF('Calendar &amp; Resource Gaps'!$K11="","",'Calendar &amp; Resource Gaps'!$K11),"")</f>
        <v/>
      </c>
      <c r="E29" s="14">
        <f>IFERROR(IF('Calendar &amp; Resource Gaps'!$L11="","",'Calendar &amp; Resource Gaps'!$L11),"")</f>
        <v/>
      </c>
      <c r="F29" s="13">
        <f>IFERROR(IF('Calendar &amp; Resource Gaps'!$M11="","",'Calendar &amp; Resource Gaps'!$M11),"")</f>
        <v/>
      </c>
      <c r="G29" s="13">
        <f>IFERROR(IF('Calendar &amp; Resource Gaps'!$N11="","",'Calendar &amp; Resource Gaps'!$N11),"")</f>
        <v/>
      </c>
      <c r="H29">
        <f>""</f>
        <v/>
      </c>
    </row>
    <row r="30">
      <c r="A30" s="12">
        <f>IFERROR(IF('Calendar &amp; Resource Gaps'!$G12="","",'Calendar &amp; Resource Gaps'!$G12),"")</f>
        <v/>
      </c>
      <c r="B30" s="13">
        <f>IFERROR(IF('Calendar &amp; Resource Gaps'!$H12="","",'Calendar &amp; Resource Gaps'!$H12),"")</f>
        <v/>
      </c>
      <c r="C30" s="14">
        <f>IFERROR(IF('Calendar &amp; Resource Gaps'!$I12="","",'Calendar &amp; Resource Gaps'!$I12),"")</f>
        <v/>
      </c>
      <c r="D30" s="14">
        <f>IFERROR(IF('Calendar &amp; Resource Gaps'!$K12="","",'Calendar &amp; Resource Gaps'!$K12),"")</f>
        <v/>
      </c>
      <c r="E30" s="14">
        <f>IFERROR(IF('Calendar &amp; Resource Gaps'!$L12="","",'Calendar &amp; Resource Gaps'!$L12),"")</f>
        <v/>
      </c>
      <c r="F30" s="13">
        <f>IFERROR(IF('Calendar &amp; Resource Gaps'!$M12="","",'Calendar &amp; Resource Gaps'!$M12),"")</f>
        <v/>
      </c>
      <c r="G30" s="13">
        <f>IFERROR(IF('Calendar &amp; Resource Gaps'!$N12="","",'Calendar &amp; Resource Gaps'!$N12),"")</f>
        <v/>
      </c>
      <c r="H30">
        <f>""</f>
        <v/>
      </c>
    </row>
    <row r="31">
      <c r="A31">
        <f>""</f>
        <v/>
      </c>
      <c r="B31">
        <f>""</f>
        <v/>
      </c>
      <c r="C31">
        <f>""</f>
        <v/>
      </c>
      <c r="D31">
        <f>""</f>
        <v/>
      </c>
      <c r="E31">
        <f>""</f>
        <v/>
      </c>
      <c r="F31">
        <f>""</f>
        <v/>
      </c>
      <c r="G31">
        <f>""</f>
        <v/>
      </c>
      <c r="H31">
        <f>""</f>
        <v/>
      </c>
    </row>
    <row r="32" ht="28" customHeight="1">
      <c r="A32" s="3" t="inlineStr">
        <is>
          <t>Use Calendar &amp; Resource Gaps for the full critical-resource gap list and related input checks.</t>
        </is>
      </c>
      <c r="B32" s="4">
        <f>""</f>
        <v/>
      </c>
      <c r="C32" s="4">
        <f>""</f>
        <v/>
      </c>
      <c r="D32" s="4">
        <f>""</f>
        <v/>
      </c>
      <c r="E32" s="4">
        <f>""</f>
        <v/>
      </c>
      <c r="F32" s="4">
        <f>""</f>
        <v/>
      </c>
      <c r="G32" s="4">
        <f>""</f>
        <v/>
      </c>
      <c r="H32">
        <f>""</f>
        <v/>
      </c>
    </row>
    <row r="33">
      <c r="A33">
        <f>""</f>
        <v/>
      </c>
      <c r="B33">
        <f>""</f>
        <v/>
      </c>
      <c r="C33">
        <f>""</f>
        <v/>
      </c>
      <c r="D33">
        <f>""</f>
        <v/>
      </c>
      <c r="E33">
        <f>""</f>
        <v/>
      </c>
      <c r="F33">
        <f>""</f>
        <v/>
      </c>
      <c r="G33">
        <f>""</f>
        <v/>
      </c>
      <c r="H33">
        <f>""</f>
        <v/>
      </c>
    </row>
    <row r="34">
      <c r="A34">
        <f>""</f>
        <v/>
      </c>
      <c r="B34">
        <f>""</f>
        <v/>
      </c>
      <c r="C34">
        <f>""</f>
        <v/>
      </c>
      <c r="D34">
        <f>""</f>
        <v/>
      </c>
      <c r="E34">
        <f>""</f>
        <v/>
      </c>
      <c r="F34">
        <f>""</f>
        <v/>
      </c>
      <c r="G34">
        <f>""</f>
        <v/>
      </c>
      <c r="H34">
        <f>""</f>
        <v/>
      </c>
    </row>
    <row r="35">
      <c r="A35">
        <f>""</f>
        <v/>
      </c>
      <c r="B35">
        <f>""</f>
        <v/>
      </c>
      <c r="C35">
        <f>""</f>
        <v/>
      </c>
      <c r="D35">
        <f>""</f>
        <v/>
      </c>
      <c r="E35">
        <f>""</f>
        <v/>
      </c>
      <c r="F35">
        <f>""</f>
        <v/>
      </c>
      <c r="G35">
        <f>""</f>
        <v/>
      </c>
      <c r="H35">
        <f>""</f>
        <v/>
      </c>
    </row>
    <row r="36">
      <c r="A36">
        <f>""</f>
        <v/>
      </c>
      <c r="B36">
        <f>""</f>
        <v/>
      </c>
      <c r="C36">
        <f>""</f>
        <v/>
      </c>
      <c r="D36">
        <f>""</f>
        <v/>
      </c>
      <c r="E36">
        <f>""</f>
        <v/>
      </c>
      <c r="F36">
        <f>""</f>
        <v/>
      </c>
      <c r="G36">
        <f>""</f>
        <v/>
      </c>
      <c r="H36">
        <f>""</f>
        <v/>
      </c>
    </row>
    <row r="37">
      <c r="A37">
        <f>""</f>
        <v/>
      </c>
      <c r="B37">
        <f>""</f>
        <v/>
      </c>
      <c r="C37">
        <f>""</f>
        <v/>
      </c>
      <c r="D37">
        <f>""</f>
        <v/>
      </c>
      <c r="E37">
        <f>""</f>
        <v/>
      </c>
      <c r="F37">
        <f>""</f>
        <v/>
      </c>
      <c r="G37">
        <f>""</f>
        <v/>
      </c>
      <c r="H37">
        <f>""</f>
        <v/>
      </c>
    </row>
    <row r="38">
      <c r="A38">
        <f>""</f>
        <v/>
      </c>
      <c r="B38">
        <f>""</f>
        <v/>
      </c>
      <c r="C38">
        <f>""</f>
        <v/>
      </c>
      <c r="D38">
        <f>""</f>
        <v/>
      </c>
      <c r="E38">
        <f>""</f>
        <v/>
      </c>
      <c r="F38">
        <f>""</f>
        <v/>
      </c>
      <c r="G38">
        <f>""</f>
        <v/>
      </c>
      <c r="H38">
        <f>""</f>
        <v/>
      </c>
    </row>
    <row r="39">
      <c r="A39">
        <f>""</f>
        <v/>
      </c>
      <c r="B39">
        <f>""</f>
        <v/>
      </c>
      <c r="C39">
        <f>""</f>
        <v/>
      </c>
      <c r="D39">
        <f>""</f>
        <v/>
      </c>
      <c r="E39">
        <f>""</f>
        <v/>
      </c>
      <c r="F39">
        <f>""</f>
        <v/>
      </c>
      <c r="G39">
        <f>""</f>
        <v/>
      </c>
      <c r="H39">
        <f>""</f>
        <v/>
      </c>
    </row>
    <row r="40">
      <c r="A40">
        <f>""</f>
        <v/>
      </c>
      <c r="B40">
        <f>""</f>
        <v/>
      </c>
      <c r="C40">
        <f>""</f>
        <v/>
      </c>
      <c r="D40">
        <f>""</f>
        <v/>
      </c>
      <c r="E40">
        <f>""</f>
        <v/>
      </c>
      <c r="F40">
        <f>""</f>
        <v/>
      </c>
      <c r="G40">
        <f>""</f>
        <v/>
      </c>
      <c r="H40">
        <f>""</f>
        <v/>
      </c>
    </row>
    <row r="41">
      <c r="A41">
        <f>""</f>
        <v/>
      </c>
      <c r="B41">
        <f>""</f>
        <v/>
      </c>
      <c r="C41">
        <f>""</f>
        <v/>
      </c>
      <c r="D41">
        <f>""</f>
        <v/>
      </c>
      <c r="E41">
        <f>""</f>
        <v/>
      </c>
      <c r="F41">
        <f>""</f>
        <v/>
      </c>
      <c r="G41">
        <f>""</f>
        <v/>
      </c>
      <c r="H41">
        <f>""</f>
        <v/>
      </c>
    </row>
    <row r="42">
      <c r="A42">
        <f>""</f>
        <v/>
      </c>
      <c r="B42">
        <f>""</f>
        <v/>
      </c>
      <c r="C42">
        <f>""</f>
        <v/>
      </c>
      <c r="D42">
        <f>""</f>
        <v/>
      </c>
      <c r="E42">
        <f>""</f>
        <v/>
      </c>
      <c r="F42">
        <f>""</f>
        <v/>
      </c>
      <c r="G42">
        <f>""</f>
        <v/>
      </c>
      <c r="H42">
        <f>""</f>
        <v/>
      </c>
    </row>
    <row r="43">
      <c r="A43">
        <f>""</f>
        <v/>
      </c>
      <c r="B43">
        <f>""</f>
        <v/>
      </c>
      <c r="C43">
        <f>""</f>
        <v/>
      </c>
      <c r="D43">
        <f>""</f>
        <v/>
      </c>
      <c r="E43">
        <f>""</f>
        <v/>
      </c>
      <c r="F43">
        <f>""</f>
        <v/>
      </c>
      <c r="G43">
        <f>""</f>
        <v/>
      </c>
      <c r="H43">
        <f>""</f>
        <v/>
      </c>
    </row>
    <row r="44">
      <c r="A44">
        <f>""</f>
        <v/>
      </c>
      <c r="B44">
        <f>""</f>
        <v/>
      </c>
      <c r="C44">
        <f>""</f>
        <v/>
      </c>
      <c r="D44">
        <f>""</f>
        <v/>
      </c>
      <c r="E44">
        <f>""</f>
        <v/>
      </c>
      <c r="F44">
        <f>""</f>
        <v/>
      </c>
      <c r="G44">
        <f>""</f>
        <v/>
      </c>
      <c r="H44">
        <f>""</f>
        <v/>
      </c>
    </row>
    <row r="45">
      <c r="A45">
        <f>""</f>
        <v/>
      </c>
      <c r="B45">
        <f>""</f>
        <v/>
      </c>
      <c r="C45">
        <f>""</f>
        <v/>
      </c>
      <c r="D45">
        <f>""</f>
        <v/>
      </c>
      <c r="E45">
        <f>""</f>
        <v/>
      </c>
      <c r="F45">
        <f>""</f>
        <v/>
      </c>
      <c r="G45">
        <f>""</f>
        <v/>
      </c>
      <c r="H45">
        <f>""</f>
        <v/>
      </c>
    </row>
    <row r="46">
      <c r="A46">
        <f>""</f>
        <v/>
      </c>
      <c r="B46">
        <f>""</f>
        <v/>
      </c>
      <c r="C46">
        <f>""</f>
        <v/>
      </c>
      <c r="D46">
        <f>""</f>
        <v/>
      </c>
      <c r="E46">
        <f>""</f>
        <v/>
      </c>
      <c r="F46">
        <f>""</f>
        <v/>
      </c>
      <c r="G46">
        <f>""</f>
        <v/>
      </c>
      <c r="H46">
        <f>""</f>
        <v/>
      </c>
    </row>
    <row r="47">
      <c r="A47">
        <f>""</f>
        <v/>
      </c>
      <c r="B47">
        <f>""</f>
        <v/>
      </c>
      <c r="C47">
        <f>""</f>
        <v/>
      </c>
      <c r="D47">
        <f>""</f>
        <v/>
      </c>
      <c r="E47">
        <f>""</f>
        <v/>
      </c>
      <c r="F47">
        <f>""</f>
        <v/>
      </c>
      <c r="G47">
        <f>""</f>
        <v/>
      </c>
      <c r="H47">
        <f>""</f>
        <v/>
      </c>
    </row>
    <row r="48">
      <c r="A48">
        <f>""</f>
        <v/>
      </c>
      <c r="B48">
        <f>""</f>
        <v/>
      </c>
      <c r="C48">
        <f>""</f>
        <v/>
      </c>
      <c r="D48">
        <f>""</f>
        <v/>
      </c>
      <c r="E48">
        <f>""</f>
        <v/>
      </c>
      <c r="F48">
        <f>""</f>
        <v/>
      </c>
      <c r="G48">
        <f>""</f>
        <v/>
      </c>
      <c r="H48">
        <f>""</f>
        <v/>
      </c>
    </row>
    <row r="49">
      <c r="A49">
        <f>""</f>
        <v/>
      </c>
      <c r="B49">
        <f>""</f>
        <v/>
      </c>
      <c r="C49">
        <f>""</f>
        <v/>
      </c>
      <c r="D49">
        <f>""</f>
        <v/>
      </c>
      <c r="E49">
        <f>""</f>
        <v/>
      </c>
      <c r="F49">
        <f>""</f>
        <v/>
      </c>
      <c r="G49">
        <f>""</f>
        <v/>
      </c>
      <c r="H49">
        <f>""</f>
        <v/>
      </c>
    </row>
    <row r="50">
      <c r="A50">
        <f>""</f>
        <v/>
      </c>
      <c r="B50">
        <f>""</f>
        <v/>
      </c>
      <c r="C50">
        <f>""</f>
        <v/>
      </c>
      <c r="D50">
        <f>""</f>
        <v/>
      </c>
      <c r="E50">
        <f>""</f>
        <v/>
      </c>
      <c r="F50">
        <f>""</f>
        <v/>
      </c>
      <c r="G50">
        <f>""</f>
        <v/>
      </c>
      <c r="H50">
        <f>""</f>
        <v/>
      </c>
    </row>
    <row r="51">
      <c r="A51">
        <f>""</f>
        <v/>
      </c>
      <c r="B51">
        <f>""</f>
        <v/>
      </c>
      <c r="C51">
        <f>""</f>
        <v/>
      </c>
      <c r="D51">
        <f>""</f>
        <v/>
      </c>
      <c r="E51">
        <f>""</f>
        <v/>
      </c>
      <c r="F51">
        <f>""</f>
        <v/>
      </c>
      <c r="G51">
        <f>""</f>
        <v/>
      </c>
      <c r="H51">
        <f>""</f>
        <v/>
      </c>
    </row>
    <row r="52">
      <c r="A52">
        <f>""</f>
        <v/>
      </c>
      <c r="B52">
        <f>""</f>
        <v/>
      </c>
      <c r="C52">
        <f>""</f>
        <v/>
      </c>
      <c r="D52">
        <f>""</f>
        <v/>
      </c>
      <c r="E52">
        <f>""</f>
        <v/>
      </c>
      <c r="F52">
        <f>""</f>
        <v/>
      </c>
      <c r="G52">
        <f>""</f>
        <v/>
      </c>
      <c r="H52">
        <f>""</f>
        <v/>
      </c>
    </row>
    <row r="53">
      <c r="A53">
        <f>""</f>
        <v/>
      </c>
      <c r="B53">
        <f>""</f>
        <v/>
      </c>
      <c r="C53">
        <f>""</f>
        <v/>
      </c>
      <c r="D53">
        <f>""</f>
        <v/>
      </c>
      <c r="E53">
        <f>""</f>
        <v/>
      </c>
      <c r="F53">
        <f>""</f>
        <v/>
      </c>
      <c r="G53">
        <f>""</f>
        <v/>
      </c>
      <c r="H53">
        <f>""</f>
        <v/>
      </c>
    </row>
    <row r="54">
      <c r="A54">
        <f>""</f>
        <v/>
      </c>
      <c r="B54">
        <f>""</f>
        <v/>
      </c>
      <c r="C54">
        <f>""</f>
        <v/>
      </c>
      <c r="D54">
        <f>""</f>
        <v/>
      </c>
      <c r="E54">
        <f>""</f>
        <v/>
      </c>
      <c r="F54">
        <f>""</f>
        <v/>
      </c>
      <c r="G54">
        <f>""</f>
        <v/>
      </c>
      <c r="H54">
        <f>""</f>
        <v/>
      </c>
    </row>
    <row r="55">
      <c r="A55">
        <f>""</f>
        <v/>
      </c>
      <c r="B55">
        <f>""</f>
        <v/>
      </c>
      <c r="C55">
        <f>""</f>
        <v/>
      </c>
      <c r="D55">
        <f>""</f>
        <v/>
      </c>
      <c r="E55">
        <f>""</f>
        <v/>
      </c>
      <c r="F55">
        <f>""</f>
        <v/>
      </c>
      <c r="G55">
        <f>""</f>
        <v/>
      </c>
      <c r="H55">
        <f>""</f>
        <v/>
      </c>
    </row>
    <row r="56">
      <c r="A56">
        <f>""</f>
        <v/>
      </c>
      <c r="B56">
        <f>""</f>
        <v/>
      </c>
      <c r="C56">
        <f>""</f>
        <v/>
      </c>
      <c r="D56">
        <f>""</f>
        <v/>
      </c>
      <c r="E56">
        <f>""</f>
        <v/>
      </c>
      <c r="F56">
        <f>""</f>
        <v/>
      </c>
      <c r="G56">
        <f>""</f>
        <v/>
      </c>
      <c r="H56">
        <f>""</f>
        <v/>
      </c>
    </row>
    <row r="57">
      <c r="A57">
        <f>""</f>
        <v/>
      </c>
      <c r="B57">
        <f>""</f>
        <v/>
      </c>
      <c r="C57">
        <f>""</f>
        <v/>
      </c>
      <c r="D57">
        <f>""</f>
        <v/>
      </c>
      <c r="E57">
        <f>""</f>
        <v/>
      </c>
      <c r="F57">
        <f>""</f>
        <v/>
      </c>
      <c r="G57">
        <f>""</f>
        <v/>
      </c>
      <c r="H57">
        <f>""</f>
        <v/>
      </c>
    </row>
    <row r="58">
      <c r="A58">
        <f>""</f>
        <v/>
      </c>
      <c r="B58">
        <f>""</f>
        <v/>
      </c>
      <c r="C58">
        <f>""</f>
        <v/>
      </c>
      <c r="D58">
        <f>""</f>
        <v/>
      </c>
      <c r="E58">
        <f>""</f>
        <v/>
      </c>
      <c r="F58">
        <f>""</f>
        <v/>
      </c>
      <c r="G58">
        <f>""</f>
        <v/>
      </c>
      <c r="H58">
        <f>""</f>
        <v/>
      </c>
    </row>
    <row r="59">
      <c r="A59">
        <f>""</f>
        <v/>
      </c>
      <c r="B59">
        <f>""</f>
        <v/>
      </c>
      <c r="C59">
        <f>""</f>
        <v/>
      </c>
      <c r="D59">
        <f>""</f>
        <v/>
      </c>
      <c r="E59">
        <f>""</f>
        <v/>
      </c>
      <c r="F59">
        <f>""</f>
        <v/>
      </c>
      <c r="G59">
        <f>""</f>
        <v/>
      </c>
      <c r="H59">
        <f>""</f>
        <v/>
      </c>
    </row>
    <row r="60">
      <c r="A60">
        <f>""</f>
        <v/>
      </c>
      <c r="B60">
        <f>""</f>
        <v/>
      </c>
      <c r="C60">
        <f>""</f>
        <v/>
      </c>
      <c r="D60">
        <f>""</f>
        <v/>
      </c>
      <c r="E60">
        <f>""</f>
        <v/>
      </c>
      <c r="F60">
        <f>""</f>
        <v/>
      </c>
      <c r="G60">
        <f>""</f>
        <v/>
      </c>
      <c r="H60">
        <f>""</f>
        <v/>
      </c>
    </row>
    <row r="61">
      <c r="A61">
        <f>""</f>
        <v/>
      </c>
      <c r="B61">
        <f>""</f>
        <v/>
      </c>
      <c r="C61">
        <f>""</f>
        <v/>
      </c>
      <c r="D61">
        <f>""</f>
        <v/>
      </c>
      <c r="E61">
        <f>""</f>
        <v/>
      </c>
      <c r="F61">
        <f>""</f>
        <v/>
      </c>
      <c r="G61">
        <f>""</f>
        <v/>
      </c>
      <c r="H61">
        <f>""</f>
        <v/>
      </c>
    </row>
    <row r="62">
      <c r="A62">
        <f>""</f>
        <v/>
      </c>
      <c r="B62">
        <f>""</f>
        <v/>
      </c>
      <c r="C62">
        <f>""</f>
        <v/>
      </c>
      <c r="D62">
        <f>""</f>
        <v/>
      </c>
      <c r="E62">
        <f>""</f>
        <v/>
      </c>
      <c r="F62">
        <f>""</f>
        <v/>
      </c>
      <c r="G62">
        <f>""</f>
        <v/>
      </c>
      <c r="H62">
        <f>""</f>
        <v/>
      </c>
    </row>
    <row r="63">
      <c r="A63">
        <f>""</f>
        <v/>
      </c>
      <c r="B63">
        <f>""</f>
        <v/>
      </c>
      <c r="C63">
        <f>""</f>
        <v/>
      </c>
      <c r="D63">
        <f>""</f>
        <v/>
      </c>
      <c r="E63">
        <f>""</f>
        <v/>
      </c>
      <c r="F63">
        <f>""</f>
        <v/>
      </c>
      <c r="G63">
        <f>""</f>
        <v/>
      </c>
      <c r="H63">
        <f>""</f>
        <v/>
      </c>
    </row>
    <row r="64">
      <c r="A64">
        <f>""</f>
        <v/>
      </c>
      <c r="B64">
        <f>""</f>
        <v/>
      </c>
      <c r="C64">
        <f>""</f>
        <v/>
      </c>
      <c r="D64">
        <f>""</f>
        <v/>
      </c>
      <c r="E64">
        <f>""</f>
        <v/>
      </c>
      <c r="F64">
        <f>""</f>
        <v/>
      </c>
      <c r="G64">
        <f>""</f>
        <v/>
      </c>
      <c r="H64">
        <f>""</f>
        <v/>
      </c>
    </row>
    <row r="65">
      <c r="A65">
        <f>""</f>
        <v/>
      </c>
      <c r="B65">
        <f>""</f>
        <v/>
      </c>
      <c r="C65">
        <f>""</f>
        <v/>
      </c>
      <c r="D65">
        <f>""</f>
        <v/>
      </c>
      <c r="E65">
        <f>""</f>
        <v/>
      </c>
      <c r="F65">
        <f>""</f>
        <v/>
      </c>
      <c r="G65">
        <f>""</f>
        <v/>
      </c>
      <c r="H65">
        <f>""</f>
        <v/>
      </c>
    </row>
    <row r="66">
      <c r="A66">
        <f>""</f>
        <v/>
      </c>
      <c r="B66">
        <f>""</f>
        <v/>
      </c>
      <c r="C66">
        <f>""</f>
        <v/>
      </c>
      <c r="D66">
        <f>""</f>
        <v/>
      </c>
      <c r="E66">
        <f>""</f>
        <v/>
      </c>
      <c r="F66">
        <f>""</f>
        <v/>
      </c>
      <c r="G66">
        <f>""</f>
        <v/>
      </c>
      <c r="H66">
        <f>""</f>
        <v/>
      </c>
    </row>
    <row r="67">
      <c r="A67">
        <f>""</f>
        <v/>
      </c>
      <c r="B67">
        <f>""</f>
        <v/>
      </c>
      <c r="C67">
        <f>""</f>
        <v/>
      </c>
      <c r="D67">
        <f>""</f>
        <v/>
      </c>
      <c r="E67">
        <f>""</f>
        <v/>
      </c>
      <c r="F67">
        <f>""</f>
        <v/>
      </c>
      <c r="G67">
        <f>""</f>
        <v/>
      </c>
      <c r="H67">
        <f>""</f>
        <v/>
      </c>
    </row>
    <row r="68">
      <c r="A68">
        <f>""</f>
        <v/>
      </c>
      <c r="B68">
        <f>""</f>
        <v/>
      </c>
      <c r="C68">
        <f>""</f>
        <v/>
      </c>
      <c r="D68">
        <f>""</f>
        <v/>
      </c>
      <c r="E68">
        <f>""</f>
        <v/>
      </c>
      <c r="F68">
        <f>""</f>
        <v/>
      </c>
      <c r="G68">
        <f>""</f>
        <v/>
      </c>
      <c r="H68">
        <f>""</f>
        <v/>
      </c>
    </row>
    <row r="69">
      <c r="A69">
        <f>""</f>
        <v/>
      </c>
      <c r="B69">
        <f>""</f>
        <v/>
      </c>
      <c r="C69">
        <f>""</f>
        <v/>
      </c>
      <c r="D69">
        <f>""</f>
        <v/>
      </c>
      <c r="E69">
        <f>""</f>
        <v/>
      </c>
      <c r="F69">
        <f>""</f>
        <v/>
      </c>
      <c r="G69">
        <f>""</f>
        <v/>
      </c>
      <c r="H69">
        <f>""</f>
        <v/>
      </c>
    </row>
    <row r="70">
      <c r="A70">
        <f>""</f>
        <v/>
      </c>
      <c r="B70">
        <f>""</f>
        <v/>
      </c>
      <c r="C70">
        <f>""</f>
        <v/>
      </c>
      <c r="D70">
        <f>""</f>
        <v/>
      </c>
      <c r="E70">
        <f>""</f>
        <v/>
      </c>
      <c r="F70">
        <f>""</f>
        <v/>
      </c>
      <c r="G70">
        <f>""</f>
        <v/>
      </c>
      <c r="H70">
        <f>""</f>
        <v/>
      </c>
    </row>
    <row r="71">
      <c r="A71">
        <f>""</f>
        <v/>
      </c>
      <c r="B71">
        <f>""</f>
        <v/>
      </c>
      <c r="C71">
        <f>""</f>
        <v/>
      </c>
      <c r="D71">
        <f>""</f>
        <v/>
      </c>
      <c r="E71">
        <f>""</f>
        <v/>
      </c>
      <c r="F71">
        <f>""</f>
        <v/>
      </c>
      <c r="G71">
        <f>""</f>
        <v/>
      </c>
      <c r="H71">
        <f>""</f>
        <v/>
      </c>
    </row>
    <row r="72">
      <c r="A72">
        <f>""</f>
        <v/>
      </c>
      <c r="B72">
        <f>""</f>
        <v/>
      </c>
      <c r="C72">
        <f>""</f>
        <v/>
      </c>
      <c r="D72">
        <f>""</f>
        <v/>
      </c>
      <c r="E72">
        <f>""</f>
        <v/>
      </c>
      <c r="F72">
        <f>""</f>
        <v/>
      </c>
      <c r="G72">
        <f>""</f>
        <v/>
      </c>
      <c r="H72">
        <f>""</f>
        <v/>
      </c>
    </row>
    <row r="73">
      <c r="A73">
        <f>""</f>
        <v/>
      </c>
      <c r="B73">
        <f>""</f>
        <v/>
      </c>
      <c r="C73">
        <f>""</f>
        <v/>
      </c>
      <c r="D73">
        <f>""</f>
        <v/>
      </c>
      <c r="E73">
        <f>""</f>
        <v/>
      </c>
      <c r="F73">
        <f>""</f>
        <v/>
      </c>
      <c r="G73">
        <f>""</f>
        <v/>
      </c>
      <c r="H73">
        <f>""</f>
        <v/>
      </c>
    </row>
    <row r="74">
      <c r="A74">
        <f>""</f>
        <v/>
      </c>
      <c r="B74">
        <f>""</f>
        <v/>
      </c>
      <c r="C74">
        <f>""</f>
        <v/>
      </c>
      <c r="D74">
        <f>""</f>
        <v/>
      </c>
      <c r="E74">
        <f>""</f>
        <v/>
      </c>
      <c r="F74">
        <f>""</f>
        <v/>
      </c>
      <c r="G74">
        <f>""</f>
        <v/>
      </c>
      <c r="H74">
        <f>""</f>
        <v/>
      </c>
    </row>
    <row r="75">
      <c r="A75">
        <f>""</f>
        <v/>
      </c>
      <c r="B75">
        <f>""</f>
        <v/>
      </c>
      <c r="C75">
        <f>""</f>
        <v/>
      </c>
      <c r="D75">
        <f>""</f>
        <v/>
      </c>
      <c r="E75">
        <f>""</f>
        <v/>
      </c>
      <c r="F75">
        <f>""</f>
        <v/>
      </c>
      <c r="G75">
        <f>""</f>
        <v/>
      </c>
      <c r="H75">
        <f>""</f>
        <v/>
      </c>
    </row>
    <row r="76">
      <c r="A76">
        <f>""</f>
        <v/>
      </c>
      <c r="B76">
        <f>""</f>
        <v/>
      </c>
      <c r="C76">
        <f>""</f>
        <v/>
      </c>
      <c r="D76">
        <f>""</f>
        <v/>
      </c>
      <c r="E76">
        <f>""</f>
        <v/>
      </c>
      <c r="F76">
        <f>""</f>
        <v/>
      </c>
      <c r="G76">
        <f>""</f>
        <v/>
      </c>
      <c r="H76">
        <f>""</f>
        <v/>
      </c>
    </row>
    <row r="77">
      <c r="A77">
        <f>""</f>
        <v/>
      </c>
      <c r="B77">
        <f>""</f>
        <v/>
      </c>
      <c r="C77">
        <f>""</f>
        <v/>
      </c>
      <c r="D77">
        <f>""</f>
        <v/>
      </c>
      <c r="E77">
        <f>""</f>
        <v/>
      </c>
      <c r="F77">
        <f>""</f>
        <v/>
      </c>
      <c r="G77">
        <f>""</f>
        <v/>
      </c>
      <c r="H77">
        <f>""</f>
        <v/>
      </c>
    </row>
    <row r="78">
      <c r="A78">
        <f>""</f>
        <v/>
      </c>
      <c r="B78">
        <f>""</f>
        <v/>
      </c>
      <c r="C78">
        <f>""</f>
        <v/>
      </c>
      <c r="D78">
        <f>""</f>
        <v/>
      </c>
      <c r="E78">
        <f>""</f>
        <v/>
      </c>
      <c r="F78">
        <f>""</f>
        <v/>
      </c>
      <c r="G78">
        <f>""</f>
        <v/>
      </c>
      <c r="H78">
        <f>""</f>
        <v/>
      </c>
    </row>
    <row r="79">
      <c r="A79">
        <f>""</f>
        <v/>
      </c>
      <c r="B79">
        <f>""</f>
        <v/>
      </c>
      <c r="C79">
        <f>""</f>
        <v/>
      </c>
      <c r="D79">
        <f>""</f>
        <v/>
      </c>
      <c r="E79">
        <f>""</f>
        <v/>
      </c>
      <c r="F79">
        <f>""</f>
        <v/>
      </c>
      <c r="G79">
        <f>""</f>
        <v/>
      </c>
      <c r="H79">
        <f>""</f>
        <v/>
      </c>
    </row>
    <row r="80">
      <c r="A80">
        <f>""</f>
        <v/>
      </c>
      <c r="B80">
        <f>""</f>
        <v/>
      </c>
      <c r="C80">
        <f>""</f>
        <v/>
      </c>
      <c r="D80">
        <f>""</f>
        <v/>
      </c>
      <c r="E80">
        <f>""</f>
        <v/>
      </c>
      <c r="F80">
        <f>""</f>
        <v/>
      </c>
      <c r="G80">
        <f>""</f>
        <v/>
      </c>
      <c r="H80">
        <f>""</f>
        <v/>
      </c>
    </row>
    <row r="81">
      <c r="A81">
        <f>""</f>
        <v/>
      </c>
      <c r="B81">
        <f>""</f>
        <v/>
      </c>
      <c r="C81">
        <f>""</f>
        <v/>
      </c>
      <c r="D81">
        <f>""</f>
        <v/>
      </c>
      <c r="E81">
        <f>""</f>
        <v/>
      </c>
      <c r="F81">
        <f>""</f>
        <v/>
      </c>
      <c r="G81">
        <f>""</f>
        <v/>
      </c>
      <c r="H81">
        <f>""</f>
        <v/>
      </c>
    </row>
    <row r="82">
      <c r="A82">
        <f>""</f>
        <v/>
      </c>
      <c r="B82">
        <f>""</f>
        <v/>
      </c>
      <c r="C82">
        <f>""</f>
        <v/>
      </c>
      <c r="D82">
        <f>""</f>
        <v/>
      </c>
      <c r="E82">
        <f>""</f>
        <v/>
      </c>
      <c r="F82">
        <f>""</f>
        <v/>
      </c>
      <c r="G82">
        <f>""</f>
        <v/>
      </c>
      <c r="H82">
        <f>""</f>
        <v/>
      </c>
    </row>
    <row r="83">
      <c r="A83">
        <f>""</f>
        <v/>
      </c>
      <c r="B83">
        <f>""</f>
        <v/>
      </c>
      <c r="C83">
        <f>""</f>
        <v/>
      </c>
      <c r="D83">
        <f>""</f>
        <v/>
      </c>
      <c r="E83">
        <f>""</f>
        <v/>
      </c>
      <c r="F83">
        <f>""</f>
        <v/>
      </c>
      <c r="G83">
        <f>""</f>
        <v/>
      </c>
      <c r="H83">
        <f>""</f>
        <v/>
      </c>
    </row>
    <row r="84">
      <c r="A84">
        <f>""</f>
        <v/>
      </c>
      <c r="B84">
        <f>""</f>
        <v/>
      </c>
      <c r="C84">
        <f>""</f>
        <v/>
      </c>
      <c r="D84">
        <f>""</f>
        <v/>
      </c>
      <c r="E84">
        <f>""</f>
        <v/>
      </c>
      <c r="F84">
        <f>""</f>
        <v/>
      </c>
      <c r="G84">
        <f>""</f>
        <v/>
      </c>
      <c r="H84">
        <f>""</f>
        <v/>
      </c>
    </row>
    <row r="85">
      <c r="A85">
        <f>""</f>
        <v/>
      </c>
      <c r="B85">
        <f>""</f>
        <v/>
      </c>
      <c r="C85">
        <f>""</f>
        <v/>
      </c>
      <c r="D85">
        <f>""</f>
        <v/>
      </c>
      <c r="E85">
        <f>""</f>
        <v/>
      </c>
      <c r="F85">
        <f>""</f>
        <v/>
      </c>
      <c r="G85">
        <f>""</f>
        <v/>
      </c>
      <c r="H85">
        <f>""</f>
        <v/>
      </c>
    </row>
    <row r="86">
      <c r="A86">
        <f>""</f>
        <v/>
      </c>
      <c r="B86">
        <f>""</f>
        <v/>
      </c>
      <c r="C86">
        <f>""</f>
        <v/>
      </c>
      <c r="D86">
        <f>""</f>
        <v/>
      </c>
      <c r="E86">
        <f>""</f>
        <v/>
      </c>
      <c r="F86">
        <f>""</f>
        <v/>
      </c>
      <c r="G86">
        <f>""</f>
        <v/>
      </c>
      <c r="H86">
        <f>""</f>
        <v/>
      </c>
    </row>
    <row r="87">
      <c r="A87">
        <f>""</f>
        <v/>
      </c>
      <c r="B87">
        <f>""</f>
        <v/>
      </c>
      <c r="C87">
        <f>""</f>
        <v/>
      </c>
      <c r="D87">
        <f>""</f>
        <v/>
      </c>
      <c r="E87">
        <f>""</f>
        <v/>
      </c>
      <c r="F87">
        <f>""</f>
        <v/>
      </c>
      <c r="G87">
        <f>""</f>
        <v/>
      </c>
      <c r="H87">
        <f>""</f>
        <v/>
      </c>
    </row>
    <row r="88">
      <c r="A88">
        <f>""</f>
        <v/>
      </c>
      <c r="B88">
        <f>""</f>
        <v/>
      </c>
      <c r="C88">
        <f>""</f>
        <v/>
      </c>
      <c r="D88">
        <f>""</f>
        <v/>
      </c>
      <c r="E88">
        <f>""</f>
        <v/>
      </c>
      <c r="F88">
        <f>""</f>
        <v/>
      </c>
      <c r="G88">
        <f>""</f>
        <v/>
      </c>
      <c r="H88">
        <f>""</f>
        <v/>
      </c>
    </row>
    <row r="89">
      <c r="A89">
        <f>""</f>
        <v/>
      </c>
      <c r="B89">
        <f>""</f>
        <v/>
      </c>
      <c r="C89">
        <f>""</f>
        <v/>
      </c>
      <c r="D89">
        <f>""</f>
        <v/>
      </c>
      <c r="E89">
        <f>""</f>
        <v/>
      </c>
      <c r="F89">
        <f>""</f>
        <v/>
      </c>
      <c r="G89">
        <f>""</f>
        <v/>
      </c>
      <c r="H89">
        <f>""</f>
        <v/>
      </c>
    </row>
    <row r="90">
      <c r="A90">
        <f>""</f>
        <v/>
      </c>
      <c r="B90">
        <f>""</f>
        <v/>
      </c>
      <c r="C90">
        <f>""</f>
        <v/>
      </c>
      <c r="D90">
        <f>""</f>
        <v/>
      </c>
      <c r="E90">
        <f>""</f>
        <v/>
      </c>
      <c r="F90">
        <f>""</f>
        <v/>
      </c>
      <c r="G90">
        <f>""</f>
        <v/>
      </c>
      <c r="H90">
        <f>""</f>
        <v/>
      </c>
    </row>
    <row r="91">
      <c r="A91">
        <f>""</f>
        <v/>
      </c>
      <c r="B91">
        <f>""</f>
        <v/>
      </c>
      <c r="C91">
        <f>""</f>
        <v/>
      </c>
      <c r="D91">
        <f>""</f>
        <v/>
      </c>
      <c r="E91">
        <f>""</f>
        <v/>
      </c>
      <c r="F91">
        <f>""</f>
        <v/>
      </c>
      <c r="G91">
        <f>""</f>
        <v/>
      </c>
      <c r="H91">
        <f>""</f>
        <v/>
      </c>
    </row>
    <row r="92">
      <c r="A92">
        <f>""</f>
        <v/>
      </c>
      <c r="B92">
        <f>""</f>
        <v/>
      </c>
      <c r="C92">
        <f>""</f>
        <v/>
      </c>
      <c r="D92">
        <f>""</f>
        <v/>
      </c>
      <c r="E92">
        <f>""</f>
        <v/>
      </c>
      <c r="F92">
        <f>""</f>
        <v/>
      </c>
      <c r="G92">
        <f>""</f>
        <v/>
      </c>
      <c r="H92">
        <f>""</f>
        <v/>
      </c>
    </row>
    <row r="93">
      <c r="A93">
        <f>""</f>
        <v/>
      </c>
      <c r="B93">
        <f>""</f>
        <v/>
      </c>
      <c r="C93">
        <f>""</f>
        <v/>
      </c>
      <c r="D93">
        <f>""</f>
        <v/>
      </c>
      <c r="E93">
        <f>""</f>
        <v/>
      </c>
      <c r="F93">
        <f>""</f>
        <v/>
      </c>
      <c r="G93">
        <f>""</f>
        <v/>
      </c>
      <c r="H93">
        <f>""</f>
        <v/>
      </c>
    </row>
    <row r="94">
      <c r="A94">
        <f>""</f>
        <v/>
      </c>
      <c r="B94">
        <f>""</f>
        <v/>
      </c>
      <c r="C94">
        <f>""</f>
        <v/>
      </c>
      <c r="D94">
        <f>""</f>
        <v/>
      </c>
      <c r="E94">
        <f>""</f>
        <v/>
      </c>
      <c r="F94">
        <f>""</f>
        <v/>
      </c>
      <c r="G94">
        <f>""</f>
        <v/>
      </c>
      <c r="H94">
        <f>""</f>
        <v/>
      </c>
    </row>
    <row r="95">
      <c r="A95">
        <f>""</f>
        <v/>
      </c>
      <c r="B95">
        <f>""</f>
        <v/>
      </c>
      <c r="C95">
        <f>""</f>
        <v/>
      </c>
      <c r="D95">
        <f>""</f>
        <v/>
      </c>
      <c r="E95">
        <f>""</f>
        <v/>
      </c>
      <c r="F95">
        <f>""</f>
        <v/>
      </c>
      <c r="G95">
        <f>""</f>
        <v/>
      </c>
      <c r="H95">
        <f>""</f>
        <v/>
      </c>
    </row>
    <row r="96">
      <c r="A96">
        <f>""</f>
        <v/>
      </c>
      <c r="B96">
        <f>""</f>
        <v/>
      </c>
      <c r="C96">
        <f>""</f>
        <v/>
      </c>
      <c r="D96">
        <f>""</f>
        <v/>
      </c>
      <c r="E96">
        <f>""</f>
        <v/>
      </c>
      <c r="F96">
        <f>""</f>
        <v/>
      </c>
      <c r="G96">
        <f>""</f>
        <v/>
      </c>
      <c r="H96">
        <f>""</f>
        <v/>
      </c>
    </row>
    <row r="97">
      <c r="A97">
        <f>""</f>
        <v/>
      </c>
      <c r="B97">
        <f>""</f>
        <v/>
      </c>
      <c r="C97">
        <f>""</f>
        <v/>
      </c>
      <c r="D97">
        <f>""</f>
        <v/>
      </c>
      <c r="E97">
        <f>""</f>
        <v/>
      </c>
      <c r="F97">
        <f>""</f>
        <v/>
      </c>
      <c r="G97">
        <f>""</f>
        <v/>
      </c>
      <c r="H97">
        <f>""</f>
        <v/>
      </c>
    </row>
    <row r="98">
      <c r="A98">
        <f>""</f>
        <v/>
      </c>
      <c r="B98">
        <f>""</f>
        <v/>
      </c>
      <c r="C98">
        <f>""</f>
        <v/>
      </c>
      <c r="D98">
        <f>""</f>
        <v/>
      </c>
      <c r="E98">
        <f>""</f>
        <v/>
      </c>
      <c r="F98">
        <f>""</f>
        <v/>
      </c>
      <c r="G98">
        <f>""</f>
        <v/>
      </c>
      <c r="H98">
        <f>""</f>
        <v/>
      </c>
    </row>
    <row r="99">
      <c r="A99">
        <f>""</f>
        <v/>
      </c>
      <c r="B99">
        <f>""</f>
        <v/>
      </c>
      <c r="C99">
        <f>""</f>
        <v/>
      </c>
      <c r="D99">
        <f>""</f>
        <v/>
      </c>
      <c r="E99">
        <f>""</f>
        <v/>
      </c>
      <c r="F99">
        <f>""</f>
        <v/>
      </c>
      <c r="G99">
        <f>""</f>
        <v/>
      </c>
      <c r="H99">
        <f>""</f>
        <v/>
      </c>
    </row>
    <row r="100">
      <c r="A100">
        <f>""</f>
        <v/>
      </c>
      <c r="B100">
        <f>""</f>
        <v/>
      </c>
      <c r="C100">
        <f>""</f>
        <v/>
      </c>
      <c r="D100">
        <f>""</f>
        <v/>
      </c>
      <c r="E100">
        <f>""</f>
        <v/>
      </c>
      <c r="F100">
        <f>""</f>
        <v/>
      </c>
      <c r="G100">
        <f>""</f>
        <v/>
      </c>
      <c r="H100">
        <f>""</f>
        <v/>
      </c>
    </row>
    <row r="101">
      <c r="A101">
        <f>""</f>
        <v/>
      </c>
      <c r="B101">
        <f>""</f>
        <v/>
      </c>
      <c r="C101">
        <f>""</f>
        <v/>
      </c>
      <c r="D101">
        <f>""</f>
        <v/>
      </c>
      <c r="E101">
        <f>""</f>
        <v/>
      </c>
      <c r="F101">
        <f>""</f>
        <v/>
      </c>
      <c r="G101">
        <f>""</f>
        <v/>
      </c>
      <c r="H101">
        <f>""</f>
        <v/>
      </c>
    </row>
  </sheetData>
  <mergeCells count="1">
    <mergeCell ref="A1:H1"/>
  </mergeCells>
  <conditionalFormatting sqref="H11:H18">
    <cfRule type="expression" priority="1" dxfId="0">
      <formula>$H11="Feasible"</formula>
    </cfRule>
    <cfRule type="expression" priority="2" dxfId="1">
      <formula>$H11="Gap"</formula>
    </cfRule>
    <cfRule type="expression" priority="3" dxfId="2">
      <formula>$H11="Check Inputs"</formula>
    </cfRule>
  </conditionalFormatting>
  <conditionalFormatting sqref="F23:F30">
    <cfRule type="expression" priority="4" dxfId="0">
      <formula>$F23="Feasible"</formula>
    </cfRule>
    <cfRule type="expression" priority="5" dxfId="1">
      <formula>$F23="Gap"</formula>
    </cfRule>
    <cfRule type="expression" priority="6" dxfId="2">
      <formula>$F23="Check Inputs"</formula>
    </cfRule>
  </conditionalFormatting>
  <conditionalFormatting sqref="G23:G30">
    <cfRule type="expression" priority="7" dxfId="1">
      <formula>$G23="Critical resource gap"</formula>
    </cfRule>
    <cfRule type="expression" priority="8" dxfId="0">
      <formula>$G23="No critical resource gap"</formula>
    </cfRule>
    <cfRule type="expression" priority="9" dxfId="2">
      <formula>$G23="Review inputs"</formula>
    </cfRule>
  </conditionalFormatting>
  <conditionalFormatting sqref="G11:G18">
    <cfRule type="expression" priority="10" dxfId="1">
      <formula>$G11&gt;0</formula>
    </cfRule>
  </conditionalFormatting>
  <conditionalFormatting sqref="E23:E30">
    <cfRule type="expression" priority="11" dxfId="1">
      <formula>$E23&gt;0</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M104"/>
  <sheetViews>
    <sheetView showGridLines="0" workbookViewId="0">
      <pane ySplit="4" topLeftCell="A5" activePane="bottomLeft" state="frozen"/>
      <selection pane="bottomLeft" activeCell="A1" sqref="A1"/>
    </sheetView>
  </sheetViews>
  <sheetFormatPr baseColWidth="8" defaultRowHeight="15"/>
  <cols>
    <col width="13" customWidth="1" min="1" max="1"/>
    <col width="18" customWidth="1" min="2" max="2"/>
    <col width="21" customWidth="1" min="3" max="3"/>
    <col width="19" customWidth="1" min="4" max="4"/>
    <col width="23" customWidth="1" min="5" max="5"/>
    <col width="29" customWidth="1" min="6" max="6"/>
    <col width="21" customWidth="1" min="7" max="7"/>
    <col width="22" customWidth="1" min="8" max="8"/>
    <col width="21" customWidth="1" min="9" max="9"/>
    <col width="22" customWidth="1" min="10" max="10"/>
    <col width="25" customWidth="1" min="11" max="11"/>
    <col width="20" customWidth="1" min="12" max="12"/>
    <col width="18" customWidth="1" min="13" max="13"/>
  </cols>
  <sheetData>
    <row r="1" ht="26" customHeight="1">
      <c r="A1" s="1" t="inlineStr">
        <is>
          <t>Family-Level Demand and Critical-Resource Rates</t>
        </is>
      </c>
      <c r="B1" s="25" t="n"/>
      <c r="C1" s="25" t="n"/>
      <c r="D1" s="25" t="n"/>
      <c r="E1" s="25" t="n"/>
      <c r="F1" s="25" t="n"/>
      <c r="G1" s="25" t="n"/>
      <c r="H1" s="25" t="n"/>
      <c r="I1" s="25" t="n"/>
      <c r="J1" s="25" t="n"/>
      <c r="K1" s="25" t="n"/>
      <c r="L1" s="25" t="n"/>
      <c r="M1" s="26" t="n"/>
    </row>
    <row r="2" ht="28" customHeight="1">
      <c r="A2" s="3" t="inlineStr">
        <is>
          <t>Enter one row for each product family, period, and critical resource. Enter family-level demand quantity and the matching critical-resource rate.</t>
        </is>
      </c>
      <c r="B2" s="4" t="n"/>
      <c r="C2" s="4" t="n"/>
      <c r="D2" s="4" t="n"/>
      <c r="E2" s="4" t="n"/>
      <c r="F2" s="4" t="n"/>
      <c r="G2" s="4" t="n"/>
      <c r="H2" s="4" t="n"/>
      <c r="I2" s="4" t="n"/>
      <c r="J2" s="4" t="n"/>
      <c r="K2" s="4" t="n"/>
      <c r="L2" s="4" t="n"/>
      <c r="M2" s="4" t="n"/>
    </row>
    <row r="3" ht="30" customHeight="1">
      <c r="A3" s="3" t="inlineStr">
        <is>
          <t>Illustrative sample rows are in rows 5 through 12. Replace or clear sample values before operational use. Input cells are shaded pale yellow; calculated cells are shaded light blue or light gray.</t>
        </is>
      </c>
      <c r="B3" s="4" t="n"/>
      <c r="C3" s="4" t="n"/>
      <c r="D3" s="4" t="n"/>
      <c r="E3" s="4" t="n"/>
      <c r="F3" s="4" t="n"/>
      <c r="G3" s="4" t="n"/>
      <c r="H3" s="4" t="n"/>
      <c r="I3" s="4" t="n"/>
      <c r="J3" s="4" t="n"/>
      <c r="K3" s="4" t="n"/>
      <c r="L3" s="4" t="n"/>
      <c r="M3" s="4" t="n"/>
    </row>
    <row r="4" ht="48" customHeight="1">
      <c r="A4" s="11" t="inlineStr">
        <is>
          <t>Period</t>
        </is>
      </c>
      <c r="B4" s="11" t="inlineStr">
        <is>
          <t>Product Family</t>
        </is>
      </c>
      <c r="C4" s="11" t="inlineStr">
        <is>
          <t>Critical Resource</t>
        </is>
      </c>
      <c r="D4" s="11" t="inlineStr">
        <is>
          <t>Family-Level Demand (units)</t>
        </is>
      </c>
      <c r="E4" s="11" t="inlineStr">
        <is>
          <t>Critical-Resource Rate (hours/unit)</t>
        </is>
      </c>
      <c r="F4" s="11" t="inlineStr">
        <is>
          <t>Family Demand Converted to Critical Hours (hours)</t>
        </is>
      </c>
      <c r="G4" s="11" t="inlineStr">
        <is>
          <t>Demand and Rate Input Status</t>
        </is>
      </c>
      <c r="H4" s="11" t="inlineStr">
        <is>
          <t>Calendar Match Status</t>
        </is>
      </c>
      <c r="I4" s="11" t="inlineStr">
        <is>
          <t>Available Critical Hours (hours)</t>
        </is>
      </c>
      <c r="J4" s="11" t="inlineStr">
        <is>
          <t>Resource Demand Status</t>
        </is>
      </c>
      <c r="K4" s="11" t="inlineStr">
        <is>
          <t>Total Critical Resource Hours Required (hours)</t>
        </is>
      </c>
      <c r="L4" s="11" t="inlineStr">
        <is>
          <t>Critical-Resource Gap (hours)</t>
        </is>
      </c>
      <c r="M4" s="11" t="inlineStr">
        <is>
          <t>Early Overload Screen</t>
        </is>
      </c>
    </row>
    <row r="5">
      <c r="A5" s="15" t="n">
        <v>46272</v>
      </c>
      <c r="B5" s="16" t="inlineStr">
        <is>
          <t>Family A</t>
        </is>
      </c>
      <c r="C5" s="16" t="inlineStr">
        <is>
          <t>Critical Resource A</t>
        </is>
      </c>
      <c r="D5" s="17" t="n">
        <v>10</v>
      </c>
      <c r="E5" s="17" t="n">
        <v>2</v>
      </c>
      <c r="F5" s="18">
        <f>IF(AND($A5="",$B5="",$C5="",$D5="",$E5=""),"",IF(OR($A5="",$B5="",$C5="",$D5="",$E5=""),"",IFERROR($D5*$E5,"")))</f>
        <v/>
      </c>
      <c r="G5" s="19">
        <f>IF(AND($A5="",$B5="",$C5="",$D5="",$E5=""),"",IF(OR($A5="",$B5="",$C5="",$D5="",$E5=""),"Complete all inputs",IFERROR(IF(AND(ISNUMBER($A5),ISNUMBER($D5),ISNUMBER($E5),$D5&gt;=0,$E5&gt;=0),"Ready","Check numeric input"),"Check numeric input")))</f>
        <v/>
      </c>
      <c r="H5" s="19">
        <f>IFERROR(IF($G5="","",IF($G5&lt;&gt;"Ready","Check demand input",IF(COUNTIFS('Calendar &amp; Resource Gaps'!$A$5:$A$104,$A5,'Calendar &amp; Resource Gaps'!$B$5:$B$104,$C5)=0,"No period calendar",IF(COUNTIFS('Calendar &amp; Resource Gaps'!$A$5:$A$104,$A5,'Calendar &amp; Resource Gaps'!$B$5:$B$104,$C5)&gt;1,"Duplicate period calendar",IF(COUNTIFS('Calendar &amp; Resource Gaps'!$A$5:$A$104,$A5,'Calendar &amp; Resource Gaps'!$B$5:$B$104,$C5,'Calendar &amp; Resource Gaps'!$D$5:$D$104,"Ready")=1,"Ready","Check period calendar"))))),"Check period calendar")</f>
        <v/>
      </c>
      <c r="I5" s="18">
        <f>IFERROR(IF($H5&lt;&gt;"Ready","",SUMIFS('Calendar &amp; Resource Gaps'!$C$5:$C$104,'Calendar &amp; Resource Gaps'!$A$5:$A$104,$A5,'Calendar &amp; Resource Gaps'!$B$5:$B$104,$C5)),"")</f>
        <v/>
      </c>
      <c r="J5" s="19">
        <f>IFERROR(IF($G5="","",IF(OR($G5&lt;&gt;"Ready",$H5&lt;&gt;"Ready"),"Check inputs",IF(COUNTIFS($A$5:$A$104,$A5,$C$5:$C$104,$C5)=COUNTIFS($A$5:$A$104,$A5,$C$5:$C$104,$C5,$G$5:$G$104,"Ready"),"Ready","Check family demand or rate"))),"Check family demand or rate")</f>
        <v/>
      </c>
      <c r="K5" s="18">
        <f>IFERROR(IF($J5&lt;&gt;"Ready","",SUMIFS($F$5:$F$104,$A$5:$A$104,$A5,$C$5:$C$104,$C5,$G$5:$G$104,"Ready")),"")</f>
        <v/>
      </c>
      <c r="L5" s="18">
        <f>IFERROR(IF(OR($I5="",$K5=""),"",IF($K5&gt;$I5,$K5-$I5,"")),"")</f>
        <v/>
      </c>
      <c r="M5" s="19">
        <f>IFERROR(IF($G5="","",IF(AND($G5="Ready",$H5="Ready",$J5="Ready"),IF($K5&lt;=$I5,"Feasible","Gap"),"Check Inputs")),"Check Inputs")</f>
        <v/>
      </c>
    </row>
    <row r="6">
      <c r="A6" s="15" t="n">
        <v>46272</v>
      </c>
      <c r="B6" s="16" t="inlineStr">
        <is>
          <t>Family B</t>
        </is>
      </c>
      <c r="C6" s="16" t="inlineStr">
        <is>
          <t>Critical Resource A</t>
        </is>
      </c>
      <c r="D6" s="17" t="n">
        <v>15</v>
      </c>
      <c r="E6" s="17" t="n">
        <v>2</v>
      </c>
      <c r="F6" s="18">
        <f>IF(AND($A6="",$B6="",$C6="",$D6="",$E6=""),"",IF(OR($A6="",$B6="",$C6="",$D6="",$E6=""),"",IFERROR($D6*$E6,"")))</f>
        <v/>
      </c>
      <c r="G6" s="19">
        <f>IF(AND($A6="",$B6="",$C6="",$D6="",$E6=""),"",IF(OR($A6="",$B6="",$C6="",$D6="",$E6=""),"Complete all inputs",IFERROR(IF(AND(ISNUMBER($A6),ISNUMBER($D6),ISNUMBER($E6),$D6&gt;=0,$E6&gt;=0),"Ready","Check numeric input"),"Check numeric input")))</f>
        <v/>
      </c>
      <c r="H6" s="19">
        <f>IFERROR(IF($G6="","",IF($G6&lt;&gt;"Ready","Check demand input",IF(COUNTIFS('Calendar &amp; Resource Gaps'!$A$5:$A$104,$A6,'Calendar &amp; Resource Gaps'!$B$5:$B$104,$C6)=0,"No period calendar",IF(COUNTIFS('Calendar &amp; Resource Gaps'!$A$5:$A$104,$A6,'Calendar &amp; Resource Gaps'!$B$5:$B$104,$C6)&gt;1,"Duplicate period calendar",IF(COUNTIFS('Calendar &amp; Resource Gaps'!$A$5:$A$104,$A6,'Calendar &amp; Resource Gaps'!$B$5:$B$104,$C6,'Calendar &amp; Resource Gaps'!$D$5:$D$104,"Ready")=1,"Ready","Check period calendar"))))),"Check period calendar")</f>
        <v/>
      </c>
      <c r="I6" s="18">
        <f>IFERROR(IF($H6&lt;&gt;"Ready","",SUMIFS('Calendar &amp; Resource Gaps'!$C$5:$C$104,'Calendar &amp; Resource Gaps'!$A$5:$A$104,$A6,'Calendar &amp; Resource Gaps'!$B$5:$B$104,$C6)),"")</f>
        <v/>
      </c>
      <c r="J6" s="19">
        <f>IFERROR(IF($G6="","",IF(OR($G6&lt;&gt;"Ready",$H6&lt;&gt;"Ready"),"Check inputs",IF(COUNTIFS($A$5:$A$104,$A6,$C$5:$C$104,$C6)=COUNTIFS($A$5:$A$104,$A6,$C$5:$C$104,$C6,$G$5:$G$104,"Ready"),"Ready","Check family demand or rate"))),"Check family demand or rate")</f>
        <v/>
      </c>
      <c r="K6" s="18">
        <f>IFERROR(IF($J6&lt;&gt;"Ready","",SUMIFS($F$5:$F$104,$A$5:$A$104,$A6,$C$5:$C$104,$C6,$G$5:$G$104,"Ready")),"")</f>
        <v/>
      </c>
      <c r="L6" s="18">
        <f>IFERROR(IF(OR($I6="",$K6=""),"",IF($K6&gt;$I6,$K6-$I6,"")),"")</f>
        <v/>
      </c>
      <c r="M6" s="19">
        <f>IFERROR(IF($G6="","",IF(AND($G6="Ready",$H6="Ready",$J6="Ready"),IF($K6&lt;=$I6,"Feasible","Gap"),"Check Inputs")),"Check Inputs")</f>
        <v/>
      </c>
    </row>
    <row r="7">
      <c r="A7" s="15" t="n">
        <v>46279</v>
      </c>
      <c r="B7" s="16" t="inlineStr">
        <is>
          <t>Family C</t>
        </is>
      </c>
      <c r="C7" s="16" t="inlineStr">
        <is>
          <t>Critical Resource B</t>
        </is>
      </c>
      <c r="D7" s="17" t="n">
        <v>8</v>
      </c>
      <c r="E7" s="17" t="n">
        <v>3</v>
      </c>
      <c r="F7" s="18">
        <f>IF(AND($A7="",$B7="",$C7="",$D7="",$E7=""),"",IF(OR($A7="",$B7="",$C7="",$D7="",$E7=""),"",IFERROR($D7*$E7,"")))</f>
        <v/>
      </c>
      <c r="G7" s="19">
        <f>IF(AND($A7="",$B7="",$C7="",$D7="",$E7=""),"",IF(OR($A7="",$B7="",$C7="",$D7="",$E7=""),"Complete all inputs",IFERROR(IF(AND(ISNUMBER($A7),ISNUMBER($D7),ISNUMBER($E7),$D7&gt;=0,$E7&gt;=0),"Ready","Check numeric input"),"Check numeric input")))</f>
        <v/>
      </c>
      <c r="H7" s="19">
        <f>IFERROR(IF($G7="","",IF($G7&lt;&gt;"Ready","Check demand input",IF(COUNTIFS('Calendar &amp; Resource Gaps'!$A$5:$A$104,$A7,'Calendar &amp; Resource Gaps'!$B$5:$B$104,$C7)=0,"No period calendar",IF(COUNTIFS('Calendar &amp; Resource Gaps'!$A$5:$A$104,$A7,'Calendar &amp; Resource Gaps'!$B$5:$B$104,$C7)&gt;1,"Duplicate period calendar",IF(COUNTIFS('Calendar &amp; Resource Gaps'!$A$5:$A$104,$A7,'Calendar &amp; Resource Gaps'!$B$5:$B$104,$C7,'Calendar &amp; Resource Gaps'!$D$5:$D$104,"Ready")=1,"Ready","Check period calendar"))))),"Check period calendar")</f>
        <v/>
      </c>
      <c r="I7" s="18">
        <f>IFERROR(IF($H7&lt;&gt;"Ready","",SUMIFS('Calendar &amp; Resource Gaps'!$C$5:$C$104,'Calendar &amp; Resource Gaps'!$A$5:$A$104,$A7,'Calendar &amp; Resource Gaps'!$B$5:$B$104,$C7)),"")</f>
        <v/>
      </c>
      <c r="J7" s="19">
        <f>IFERROR(IF($G7="","",IF(OR($G7&lt;&gt;"Ready",$H7&lt;&gt;"Ready"),"Check inputs",IF(COUNTIFS($A$5:$A$104,$A7,$C$5:$C$104,$C7)=COUNTIFS($A$5:$A$104,$A7,$C$5:$C$104,$C7,$G$5:$G$104,"Ready"),"Ready","Check family demand or rate"))),"Check family demand or rate")</f>
        <v/>
      </c>
      <c r="K7" s="18">
        <f>IFERROR(IF($J7&lt;&gt;"Ready","",SUMIFS($F$5:$F$104,$A$5:$A$104,$A7,$C$5:$C$104,$C7,$G$5:$G$104,"Ready")),"")</f>
        <v/>
      </c>
      <c r="L7" s="18">
        <f>IFERROR(IF(OR($I7="",$K7=""),"",IF($K7&gt;$I7,$K7-$I7,"")),"")</f>
        <v/>
      </c>
      <c r="M7" s="19">
        <f>IFERROR(IF($G7="","",IF(AND($G7="Ready",$H7="Ready",$J7="Ready"),IF($K7&lt;=$I7,"Feasible","Gap"),"Check Inputs")),"Check Inputs")</f>
        <v/>
      </c>
    </row>
    <row r="8">
      <c r="A8" s="15" t="n">
        <v>46279</v>
      </c>
      <c r="B8" s="16" t="inlineStr">
        <is>
          <t>Family D</t>
        </is>
      </c>
      <c r="C8" s="16" t="inlineStr">
        <is>
          <t>Critical Resource C</t>
        </is>
      </c>
      <c r="D8" s="17" t="n">
        <v>12</v>
      </c>
      <c r="E8" s="17" t="n">
        <v>1</v>
      </c>
      <c r="F8" s="18">
        <f>IF(AND($A8="",$B8="",$C8="",$D8="",$E8=""),"",IF(OR($A8="",$B8="",$C8="",$D8="",$E8=""),"",IFERROR($D8*$E8,"")))</f>
        <v/>
      </c>
      <c r="G8" s="19">
        <f>IF(AND($A8="",$B8="",$C8="",$D8="",$E8=""),"",IF(OR($A8="",$B8="",$C8="",$D8="",$E8=""),"Complete all inputs",IFERROR(IF(AND(ISNUMBER($A8),ISNUMBER($D8),ISNUMBER($E8),$D8&gt;=0,$E8&gt;=0),"Ready","Check numeric input"),"Check numeric input")))</f>
        <v/>
      </c>
      <c r="H8" s="19">
        <f>IFERROR(IF($G8="","",IF($G8&lt;&gt;"Ready","Check demand input",IF(COUNTIFS('Calendar &amp; Resource Gaps'!$A$5:$A$104,$A8,'Calendar &amp; Resource Gaps'!$B$5:$B$104,$C8)=0,"No period calendar",IF(COUNTIFS('Calendar &amp; Resource Gaps'!$A$5:$A$104,$A8,'Calendar &amp; Resource Gaps'!$B$5:$B$104,$C8)&gt;1,"Duplicate period calendar",IF(COUNTIFS('Calendar &amp; Resource Gaps'!$A$5:$A$104,$A8,'Calendar &amp; Resource Gaps'!$B$5:$B$104,$C8,'Calendar &amp; Resource Gaps'!$D$5:$D$104,"Ready")=1,"Ready","Check period calendar"))))),"Check period calendar")</f>
        <v/>
      </c>
      <c r="I8" s="18">
        <f>IFERROR(IF($H8&lt;&gt;"Ready","",SUMIFS('Calendar &amp; Resource Gaps'!$C$5:$C$104,'Calendar &amp; Resource Gaps'!$A$5:$A$104,$A8,'Calendar &amp; Resource Gaps'!$B$5:$B$104,$C8)),"")</f>
        <v/>
      </c>
      <c r="J8" s="19">
        <f>IFERROR(IF($G8="","",IF(OR($G8&lt;&gt;"Ready",$H8&lt;&gt;"Ready"),"Check inputs",IF(COUNTIFS($A$5:$A$104,$A8,$C$5:$C$104,$C8)=COUNTIFS($A$5:$A$104,$A8,$C$5:$C$104,$C8,$G$5:$G$104,"Ready"),"Ready","Check family demand or rate"))),"Check family demand or rate")</f>
        <v/>
      </c>
      <c r="K8" s="18">
        <f>IFERROR(IF($J8&lt;&gt;"Ready","",SUMIFS($F$5:$F$104,$A$5:$A$104,$A8,$C$5:$C$104,$C8,$G$5:$G$104,"Ready")),"")</f>
        <v/>
      </c>
      <c r="L8" s="18">
        <f>IFERROR(IF(OR($I8="",$K8=""),"",IF($K8&gt;$I8,$K8-$I8,"")),"")</f>
        <v/>
      </c>
      <c r="M8" s="19">
        <f>IFERROR(IF($G8="","",IF(AND($G8="Ready",$H8="Ready",$J8="Ready"),IF($K8&lt;=$I8,"Feasible","Gap"),"Check Inputs")),"Check Inputs")</f>
        <v/>
      </c>
    </row>
    <row r="9">
      <c r="A9" s="15" t="n">
        <v>46286</v>
      </c>
      <c r="B9" s="16" t="inlineStr">
        <is>
          <t>Family E</t>
        </is>
      </c>
      <c r="C9" s="16" t="inlineStr">
        <is>
          <t>Critical Resource A</t>
        </is>
      </c>
      <c r="D9" s="17" t="n">
        <v>20</v>
      </c>
      <c r="E9" s="17" t="n">
        <v>1</v>
      </c>
      <c r="F9" s="18">
        <f>IF(AND($A9="",$B9="",$C9="",$D9="",$E9=""),"",IF(OR($A9="",$B9="",$C9="",$D9="",$E9=""),"",IFERROR($D9*$E9,"")))</f>
        <v/>
      </c>
      <c r="G9" s="19">
        <f>IF(AND($A9="",$B9="",$C9="",$D9="",$E9=""),"",IF(OR($A9="",$B9="",$C9="",$D9="",$E9=""),"Complete all inputs",IFERROR(IF(AND(ISNUMBER($A9),ISNUMBER($D9),ISNUMBER($E9),$D9&gt;=0,$E9&gt;=0),"Ready","Check numeric input"),"Check numeric input")))</f>
        <v/>
      </c>
      <c r="H9" s="19">
        <f>IFERROR(IF($G9="","",IF($G9&lt;&gt;"Ready","Check demand input",IF(COUNTIFS('Calendar &amp; Resource Gaps'!$A$5:$A$104,$A9,'Calendar &amp; Resource Gaps'!$B$5:$B$104,$C9)=0,"No period calendar",IF(COUNTIFS('Calendar &amp; Resource Gaps'!$A$5:$A$104,$A9,'Calendar &amp; Resource Gaps'!$B$5:$B$104,$C9)&gt;1,"Duplicate period calendar",IF(COUNTIFS('Calendar &amp; Resource Gaps'!$A$5:$A$104,$A9,'Calendar &amp; Resource Gaps'!$B$5:$B$104,$C9,'Calendar &amp; Resource Gaps'!$D$5:$D$104,"Ready")=1,"Ready","Check period calendar"))))),"Check period calendar")</f>
        <v/>
      </c>
      <c r="I9" s="18">
        <f>IFERROR(IF($H9&lt;&gt;"Ready","",SUMIFS('Calendar &amp; Resource Gaps'!$C$5:$C$104,'Calendar &amp; Resource Gaps'!$A$5:$A$104,$A9,'Calendar &amp; Resource Gaps'!$B$5:$B$104,$C9)),"")</f>
        <v/>
      </c>
      <c r="J9" s="19">
        <f>IFERROR(IF($G9="","",IF(OR($G9&lt;&gt;"Ready",$H9&lt;&gt;"Ready"),"Check inputs",IF(COUNTIFS($A$5:$A$104,$A9,$C$5:$C$104,$C9)=COUNTIFS($A$5:$A$104,$A9,$C$5:$C$104,$C9,$G$5:$G$104,"Ready"),"Ready","Check family demand or rate"))),"Check family demand or rate")</f>
        <v/>
      </c>
      <c r="K9" s="18">
        <f>IFERROR(IF($J9&lt;&gt;"Ready","",SUMIFS($F$5:$F$104,$A$5:$A$104,$A9,$C$5:$C$104,$C9,$G$5:$G$104,"Ready")),"")</f>
        <v/>
      </c>
      <c r="L9" s="18">
        <f>IFERROR(IF(OR($I9="",$K9=""),"",IF($K9&gt;$I9,$K9-$I9,"")),"")</f>
        <v/>
      </c>
      <c r="M9" s="19">
        <f>IFERROR(IF($G9="","",IF(AND($G9="Ready",$H9="Ready",$J9="Ready"),IF($K9&lt;=$I9,"Feasible","Gap"),"Check Inputs")),"Check Inputs")</f>
        <v/>
      </c>
    </row>
    <row r="10">
      <c r="A10" s="15" t="n">
        <v>46286</v>
      </c>
      <c r="B10" s="16" t="inlineStr">
        <is>
          <t>Family F</t>
        </is>
      </c>
      <c r="C10" s="16" t="inlineStr">
        <is>
          <t>Critical Resource B</t>
        </is>
      </c>
      <c r="D10" s="17" t="n">
        <v>10</v>
      </c>
      <c r="E10" s="17" t="n">
        <v>4</v>
      </c>
      <c r="F10" s="18">
        <f>IF(AND($A10="",$B10="",$C10="",$D10="",$E10=""),"",IF(OR($A10="",$B10="",$C10="",$D10="",$E10=""),"",IFERROR($D10*$E10,"")))</f>
        <v/>
      </c>
      <c r="G10" s="19">
        <f>IF(AND($A10="",$B10="",$C10="",$D10="",$E10=""),"",IF(OR($A10="",$B10="",$C10="",$D10="",$E10=""),"Complete all inputs",IFERROR(IF(AND(ISNUMBER($A10),ISNUMBER($D10),ISNUMBER($E10),$D10&gt;=0,$E10&gt;=0),"Ready","Check numeric input"),"Check numeric input")))</f>
        <v/>
      </c>
      <c r="H10" s="19">
        <f>IFERROR(IF($G10="","",IF($G10&lt;&gt;"Ready","Check demand input",IF(COUNTIFS('Calendar &amp; Resource Gaps'!$A$5:$A$104,$A10,'Calendar &amp; Resource Gaps'!$B$5:$B$104,$C10)=0,"No period calendar",IF(COUNTIFS('Calendar &amp; Resource Gaps'!$A$5:$A$104,$A10,'Calendar &amp; Resource Gaps'!$B$5:$B$104,$C10)&gt;1,"Duplicate period calendar",IF(COUNTIFS('Calendar &amp; Resource Gaps'!$A$5:$A$104,$A10,'Calendar &amp; Resource Gaps'!$B$5:$B$104,$C10,'Calendar &amp; Resource Gaps'!$D$5:$D$104,"Ready")=1,"Ready","Check period calendar"))))),"Check period calendar")</f>
        <v/>
      </c>
      <c r="I10" s="18">
        <f>IFERROR(IF($H10&lt;&gt;"Ready","",SUMIFS('Calendar &amp; Resource Gaps'!$C$5:$C$104,'Calendar &amp; Resource Gaps'!$A$5:$A$104,$A10,'Calendar &amp; Resource Gaps'!$B$5:$B$104,$C10)),"")</f>
        <v/>
      </c>
      <c r="J10" s="19">
        <f>IFERROR(IF($G10="","",IF(OR($G10&lt;&gt;"Ready",$H10&lt;&gt;"Ready"),"Check inputs",IF(COUNTIFS($A$5:$A$104,$A10,$C$5:$C$104,$C10)=COUNTIFS($A$5:$A$104,$A10,$C$5:$C$104,$C10,$G$5:$G$104,"Ready"),"Ready","Check family demand or rate"))),"Check family demand or rate")</f>
        <v/>
      </c>
      <c r="K10" s="18">
        <f>IFERROR(IF($J10&lt;&gt;"Ready","",SUMIFS($F$5:$F$104,$A$5:$A$104,$A10,$C$5:$C$104,$C10,$G$5:$G$104,"Ready")),"")</f>
        <v/>
      </c>
      <c r="L10" s="18">
        <f>IFERROR(IF(OR($I10="",$K10=""),"",IF($K10&gt;$I10,$K10-$I10,"")),"")</f>
        <v/>
      </c>
      <c r="M10" s="19">
        <f>IFERROR(IF($G10="","",IF(AND($G10="Ready",$H10="Ready",$J10="Ready"),IF($K10&lt;=$I10,"Feasible","Gap"),"Check Inputs")),"Check Inputs")</f>
        <v/>
      </c>
    </row>
    <row r="11">
      <c r="A11" s="15" t="n">
        <v>46293</v>
      </c>
      <c r="B11" s="16" t="inlineStr">
        <is>
          <t>Family G</t>
        </is>
      </c>
      <c r="C11" s="16" t="inlineStr">
        <is>
          <t>Critical Resource C</t>
        </is>
      </c>
      <c r="D11" s="17" t="n">
        <v>30</v>
      </c>
      <c r="E11" s="17" t="n">
        <v>1</v>
      </c>
      <c r="F11" s="18">
        <f>IF(AND($A11="",$B11="",$C11="",$D11="",$E11=""),"",IF(OR($A11="",$B11="",$C11="",$D11="",$E11=""),"",IFERROR($D11*$E11,"")))</f>
        <v/>
      </c>
      <c r="G11" s="19">
        <f>IF(AND($A11="",$B11="",$C11="",$D11="",$E11=""),"",IF(OR($A11="",$B11="",$C11="",$D11="",$E11=""),"Complete all inputs",IFERROR(IF(AND(ISNUMBER($A11),ISNUMBER($D11),ISNUMBER($E11),$D11&gt;=0,$E11&gt;=0),"Ready","Check numeric input"),"Check numeric input")))</f>
        <v/>
      </c>
      <c r="H11" s="19">
        <f>IFERROR(IF($G11="","",IF($G11&lt;&gt;"Ready","Check demand input",IF(COUNTIFS('Calendar &amp; Resource Gaps'!$A$5:$A$104,$A11,'Calendar &amp; Resource Gaps'!$B$5:$B$104,$C11)=0,"No period calendar",IF(COUNTIFS('Calendar &amp; Resource Gaps'!$A$5:$A$104,$A11,'Calendar &amp; Resource Gaps'!$B$5:$B$104,$C11)&gt;1,"Duplicate period calendar",IF(COUNTIFS('Calendar &amp; Resource Gaps'!$A$5:$A$104,$A11,'Calendar &amp; Resource Gaps'!$B$5:$B$104,$C11,'Calendar &amp; Resource Gaps'!$D$5:$D$104,"Ready")=1,"Ready","Check period calendar"))))),"Check period calendar")</f>
        <v/>
      </c>
      <c r="I11" s="18">
        <f>IFERROR(IF($H11&lt;&gt;"Ready","",SUMIFS('Calendar &amp; Resource Gaps'!$C$5:$C$104,'Calendar &amp; Resource Gaps'!$A$5:$A$104,$A11,'Calendar &amp; Resource Gaps'!$B$5:$B$104,$C11)),"")</f>
        <v/>
      </c>
      <c r="J11" s="19">
        <f>IFERROR(IF($G11="","",IF(OR($G11&lt;&gt;"Ready",$H11&lt;&gt;"Ready"),"Check inputs",IF(COUNTIFS($A$5:$A$104,$A11,$C$5:$C$104,$C11)=COUNTIFS($A$5:$A$104,$A11,$C$5:$C$104,$C11,$G$5:$G$104,"Ready"),"Ready","Check family demand or rate"))),"Check family demand or rate")</f>
        <v/>
      </c>
      <c r="K11" s="18">
        <f>IFERROR(IF($J11&lt;&gt;"Ready","",SUMIFS($F$5:$F$104,$A$5:$A$104,$A11,$C$5:$C$104,$C11,$G$5:$G$104,"Ready")),"")</f>
        <v/>
      </c>
      <c r="L11" s="18">
        <f>IFERROR(IF(OR($I11="",$K11=""),"",IF($K11&gt;$I11,$K11-$I11,"")),"")</f>
        <v/>
      </c>
      <c r="M11" s="19">
        <f>IFERROR(IF($G11="","",IF(AND($G11="Ready",$H11="Ready",$J11="Ready"),IF($K11&lt;=$I11,"Feasible","Gap"),"Check Inputs")),"Check Inputs")</f>
        <v/>
      </c>
    </row>
    <row r="12">
      <c r="A12" s="15" t="n">
        <v>46293</v>
      </c>
      <c r="B12" s="16" t="inlineStr">
        <is>
          <t>Family H</t>
        </is>
      </c>
      <c r="C12" s="16" t="inlineStr">
        <is>
          <t>Critical Resource A</t>
        </is>
      </c>
      <c r="D12" s="17" t="n">
        <v>5</v>
      </c>
      <c r="E12" s="17" t="n">
        <v>2</v>
      </c>
      <c r="F12" s="18">
        <f>IF(AND($A12="",$B12="",$C12="",$D12="",$E12=""),"",IF(OR($A12="",$B12="",$C12="",$D12="",$E12=""),"",IFERROR($D12*$E12,"")))</f>
        <v/>
      </c>
      <c r="G12" s="19">
        <f>IF(AND($A12="",$B12="",$C12="",$D12="",$E12=""),"",IF(OR($A12="",$B12="",$C12="",$D12="",$E12=""),"Complete all inputs",IFERROR(IF(AND(ISNUMBER($A12),ISNUMBER($D12),ISNUMBER($E12),$D12&gt;=0,$E12&gt;=0),"Ready","Check numeric input"),"Check numeric input")))</f>
        <v/>
      </c>
      <c r="H12" s="19">
        <f>IFERROR(IF($G12="","",IF($G12&lt;&gt;"Ready","Check demand input",IF(COUNTIFS('Calendar &amp; Resource Gaps'!$A$5:$A$104,$A12,'Calendar &amp; Resource Gaps'!$B$5:$B$104,$C12)=0,"No period calendar",IF(COUNTIFS('Calendar &amp; Resource Gaps'!$A$5:$A$104,$A12,'Calendar &amp; Resource Gaps'!$B$5:$B$104,$C12)&gt;1,"Duplicate period calendar",IF(COUNTIFS('Calendar &amp; Resource Gaps'!$A$5:$A$104,$A12,'Calendar &amp; Resource Gaps'!$B$5:$B$104,$C12,'Calendar &amp; Resource Gaps'!$D$5:$D$104,"Ready")=1,"Ready","Check period calendar"))))),"Check period calendar")</f>
        <v/>
      </c>
      <c r="I12" s="18">
        <f>IFERROR(IF($H12&lt;&gt;"Ready","",SUMIFS('Calendar &amp; Resource Gaps'!$C$5:$C$104,'Calendar &amp; Resource Gaps'!$A$5:$A$104,$A12,'Calendar &amp; Resource Gaps'!$B$5:$B$104,$C12)),"")</f>
        <v/>
      </c>
      <c r="J12" s="19">
        <f>IFERROR(IF($G12="","",IF(OR($G12&lt;&gt;"Ready",$H12&lt;&gt;"Ready"),"Check inputs",IF(COUNTIFS($A$5:$A$104,$A12,$C$5:$C$104,$C12)=COUNTIFS($A$5:$A$104,$A12,$C$5:$C$104,$C12,$G$5:$G$104,"Ready"),"Ready","Check family demand or rate"))),"Check family demand or rate")</f>
        <v/>
      </c>
      <c r="K12" s="18">
        <f>IFERROR(IF($J12&lt;&gt;"Ready","",SUMIFS($F$5:$F$104,$A$5:$A$104,$A12,$C$5:$C$104,$C12,$G$5:$G$104,"Ready")),"")</f>
        <v/>
      </c>
      <c r="L12" s="18">
        <f>IFERROR(IF(OR($I12="",$K12=""),"",IF($K12&gt;$I12,$K12-$I12,"")),"")</f>
        <v/>
      </c>
      <c r="M12" s="19">
        <f>IFERROR(IF($G12="","",IF(AND($G12="Ready",$H12="Ready",$J12="Ready"),IF($K12&lt;=$I12,"Feasible","Gap"),"Check Inputs")),"Check Inputs")</f>
        <v/>
      </c>
    </row>
    <row r="13">
      <c r="A13" s="15" t="n"/>
      <c r="B13" s="16" t="n"/>
      <c r="C13" s="16" t="n"/>
      <c r="D13" s="17" t="n"/>
      <c r="E13" s="17" t="n"/>
      <c r="F13" s="18">
        <f>IF(AND($A13="",$B13="",$C13="",$D13="",$E13=""),"",IF(OR($A13="",$B13="",$C13="",$D13="",$E13=""),"",IFERROR($D13*$E13,"")))</f>
        <v/>
      </c>
      <c r="G13" s="19">
        <f>IF(AND($A13="",$B13="",$C13="",$D13="",$E13=""),"",IF(OR($A13="",$B13="",$C13="",$D13="",$E13=""),"Complete all inputs",IFERROR(IF(AND(ISNUMBER($A13),ISNUMBER($D13),ISNUMBER($E13),$D13&gt;=0,$E13&gt;=0),"Ready","Check numeric input"),"Check numeric input")))</f>
        <v/>
      </c>
      <c r="H13" s="19">
        <f>IFERROR(IF($G13="","",IF($G13&lt;&gt;"Ready","Check demand input",IF(COUNTIFS('Calendar &amp; Resource Gaps'!$A$5:$A$104,$A13,'Calendar &amp; Resource Gaps'!$B$5:$B$104,$C13)=0,"No period calendar",IF(COUNTIFS('Calendar &amp; Resource Gaps'!$A$5:$A$104,$A13,'Calendar &amp; Resource Gaps'!$B$5:$B$104,$C13)&gt;1,"Duplicate period calendar",IF(COUNTIFS('Calendar &amp; Resource Gaps'!$A$5:$A$104,$A13,'Calendar &amp; Resource Gaps'!$B$5:$B$104,$C13,'Calendar &amp; Resource Gaps'!$D$5:$D$104,"Ready")=1,"Ready","Check period calendar"))))),"Check period calendar")</f>
        <v/>
      </c>
      <c r="I13" s="18">
        <f>IFERROR(IF($H13&lt;&gt;"Ready","",SUMIFS('Calendar &amp; Resource Gaps'!$C$5:$C$104,'Calendar &amp; Resource Gaps'!$A$5:$A$104,$A13,'Calendar &amp; Resource Gaps'!$B$5:$B$104,$C13)),"")</f>
        <v/>
      </c>
      <c r="J13" s="19">
        <f>IFERROR(IF($G13="","",IF(OR($G13&lt;&gt;"Ready",$H13&lt;&gt;"Ready"),"Check inputs",IF(COUNTIFS($A$5:$A$104,$A13,$C$5:$C$104,$C13)=COUNTIFS($A$5:$A$104,$A13,$C$5:$C$104,$C13,$G$5:$G$104,"Ready"),"Ready","Check family demand or rate"))),"Check family demand or rate")</f>
        <v/>
      </c>
      <c r="K13" s="18">
        <f>IFERROR(IF($J13&lt;&gt;"Ready","",SUMIFS($F$5:$F$104,$A$5:$A$104,$A13,$C$5:$C$104,$C13,$G$5:$G$104,"Ready")),"")</f>
        <v/>
      </c>
      <c r="L13" s="18">
        <f>IFERROR(IF(OR($I13="",$K13=""),"",IF($K13&gt;$I13,$K13-$I13,"")),"")</f>
        <v/>
      </c>
      <c r="M13" s="19">
        <f>IFERROR(IF($G13="","",IF(AND($G13="Ready",$H13="Ready",$J13="Ready"),IF($K13&lt;=$I13,"Feasible","Gap"),"Check Inputs")),"Check Inputs")</f>
        <v/>
      </c>
    </row>
    <row r="14">
      <c r="A14" s="15" t="n"/>
      <c r="B14" s="16" t="n"/>
      <c r="C14" s="16" t="n"/>
      <c r="D14" s="17" t="n"/>
      <c r="E14" s="17" t="n"/>
      <c r="F14" s="18">
        <f>IF(AND($A14="",$B14="",$C14="",$D14="",$E14=""),"",IF(OR($A14="",$B14="",$C14="",$D14="",$E14=""),"",IFERROR($D14*$E14,"")))</f>
        <v/>
      </c>
      <c r="G14" s="19">
        <f>IF(AND($A14="",$B14="",$C14="",$D14="",$E14=""),"",IF(OR($A14="",$B14="",$C14="",$D14="",$E14=""),"Complete all inputs",IFERROR(IF(AND(ISNUMBER($A14),ISNUMBER($D14),ISNUMBER($E14),$D14&gt;=0,$E14&gt;=0),"Ready","Check numeric input"),"Check numeric input")))</f>
        <v/>
      </c>
      <c r="H14" s="19">
        <f>IFERROR(IF($G14="","",IF($G14&lt;&gt;"Ready","Check demand input",IF(COUNTIFS('Calendar &amp; Resource Gaps'!$A$5:$A$104,$A14,'Calendar &amp; Resource Gaps'!$B$5:$B$104,$C14)=0,"No period calendar",IF(COUNTIFS('Calendar &amp; Resource Gaps'!$A$5:$A$104,$A14,'Calendar &amp; Resource Gaps'!$B$5:$B$104,$C14)&gt;1,"Duplicate period calendar",IF(COUNTIFS('Calendar &amp; Resource Gaps'!$A$5:$A$104,$A14,'Calendar &amp; Resource Gaps'!$B$5:$B$104,$C14,'Calendar &amp; Resource Gaps'!$D$5:$D$104,"Ready")=1,"Ready","Check period calendar"))))),"Check period calendar")</f>
        <v/>
      </c>
      <c r="I14" s="18">
        <f>IFERROR(IF($H14&lt;&gt;"Ready","",SUMIFS('Calendar &amp; Resource Gaps'!$C$5:$C$104,'Calendar &amp; Resource Gaps'!$A$5:$A$104,$A14,'Calendar &amp; Resource Gaps'!$B$5:$B$104,$C14)),"")</f>
        <v/>
      </c>
      <c r="J14" s="19">
        <f>IFERROR(IF($G14="","",IF(OR($G14&lt;&gt;"Ready",$H14&lt;&gt;"Ready"),"Check inputs",IF(COUNTIFS($A$5:$A$104,$A14,$C$5:$C$104,$C14)=COUNTIFS($A$5:$A$104,$A14,$C$5:$C$104,$C14,$G$5:$G$104,"Ready"),"Ready","Check family demand or rate"))),"Check family demand or rate")</f>
        <v/>
      </c>
      <c r="K14" s="18">
        <f>IFERROR(IF($J14&lt;&gt;"Ready","",SUMIFS($F$5:$F$104,$A$5:$A$104,$A14,$C$5:$C$104,$C14,$G$5:$G$104,"Ready")),"")</f>
        <v/>
      </c>
      <c r="L14" s="18">
        <f>IFERROR(IF(OR($I14="",$K14=""),"",IF($K14&gt;$I14,$K14-$I14,"")),"")</f>
        <v/>
      </c>
      <c r="M14" s="19">
        <f>IFERROR(IF($G14="","",IF(AND($G14="Ready",$H14="Ready",$J14="Ready"),IF($K14&lt;=$I14,"Feasible","Gap"),"Check Inputs")),"Check Inputs")</f>
        <v/>
      </c>
    </row>
    <row r="15">
      <c r="A15" s="15" t="n"/>
      <c r="B15" s="16" t="n"/>
      <c r="C15" s="16" t="n"/>
      <c r="D15" s="17" t="n"/>
      <c r="E15" s="17" t="n"/>
      <c r="F15" s="18">
        <f>IF(AND($A15="",$B15="",$C15="",$D15="",$E15=""),"",IF(OR($A15="",$B15="",$C15="",$D15="",$E15=""),"",IFERROR($D15*$E15,"")))</f>
        <v/>
      </c>
      <c r="G15" s="19">
        <f>IF(AND($A15="",$B15="",$C15="",$D15="",$E15=""),"",IF(OR($A15="",$B15="",$C15="",$D15="",$E15=""),"Complete all inputs",IFERROR(IF(AND(ISNUMBER($A15),ISNUMBER($D15),ISNUMBER($E15),$D15&gt;=0,$E15&gt;=0),"Ready","Check numeric input"),"Check numeric input")))</f>
        <v/>
      </c>
      <c r="H15" s="19">
        <f>IFERROR(IF($G15="","",IF($G15&lt;&gt;"Ready","Check demand input",IF(COUNTIFS('Calendar &amp; Resource Gaps'!$A$5:$A$104,$A15,'Calendar &amp; Resource Gaps'!$B$5:$B$104,$C15)=0,"No period calendar",IF(COUNTIFS('Calendar &amp; Resource Gaps'!$A$5:$A$104,$A15,'Calendar &amp; Resource Gaps'!$B$5:$B$104,$C15)&gt;1,"Duplicate period calendar",IF(COUNTIFS('Calendar &amp; Resource Gaps'!$A$5:$A$104,$A15,'Calendar &amp; Resource Gaps'!$B$5:$B$104,$C15,'Calendar &amp; Resource Gaps'!$D$5:$D$104,"Ready")=1,"Ready","Check period calendar"))))),"Check period calendar")</f>
        <v/>
      </c>
      <c r="I15" s="18">
        <f>IFERROR(IF($H15&lt;&gt;"Ready","",SUMIFS('Calendar &amp; Resource Gaps'!$C$5:$C$104,'Calendar &amp; Resource Gaps'!$A$5:$A$104,$A15,'Calendar &amp; Resource Gaps'!$B$5:$B$104,$C15)),"")</f>
        <v/>
      </c>
      <c r="J15" s="19">
        <f>IFERROR(IF($G15="","",IF(OR($G15&lt;&gt;"Ready",$H15&lt;&gt;"Ready"),"Check inputs",IF(COUNTIFS($A$5:$A$104,$A15,$C$5:$C$104,$C15)=COUNTIFS($A$5:$A$104,$A15,$C$5:$C$104,$C15,$G$5:$G$104,"Ready"),"Ready","Check family demand or rate"))),"Check family demand or rate")</f>
        <v/>
      </c>
      <c r="K15" s="18">
        <f>IFERROR(IF($J15&lt;&gt;"Ready","",SUMIFS($F$5:$F$104,$A$5:$A$104,$A15,$C$5:$C$104,$C15,$G$5:$G$104,"Ready")),"")</f>
        <v/>
      </c>
      <c r="L15" s="18">
        <f>IFERROR(IF(OR($I15="",$K15=""),"",IF($K15&gt;$I15,$K15-$I15,"")),"")</f>
        <v/>
      </c>
      <c r="M15" s="19">
        <f>IFERROR(IF($G15="","",IF(AND($G15="Ready",$H15="Ready",$J15="Ready"),IF($K15&lt;=$I15,"Feasible","Gap"),"Check Inputs")),"Check Inputs")</f>
        <v/>
      </c>
    </row>
    <row r="16">
      <c r="A16" s="15" t="n"/>
      <c r="B16" s="16" t="n"/>
      <c r="C16" s="16" t="n"/>
      <c r="D16" s="17" t="n"/>
      <c r="E16" s="17" t="n"/>
      <c r="F16" s="18">
        <f>IF(AND($A16="",$B16="",$C16="",$D16="",$E16=""),"",IF(OR($A16="",$B16="",$C16="",$D16="",$E16=""),"",IFERROR($D16*$E16,"")))</f>
        <v/>
      </c>
      <c r="G16" s="19">
        <f>IF(AND($A16="",$B16="",$C16="",$D16="",$E16=""),"",IF(OR($A16="",$B16="",$C16="",$D16="",$E16=""),"Complete all inputs",IFERROR(IF(AND(ISNUMBER($A16),ISNUMBER($D16),ISNUMBER($E16),$D16&gt;=0,$E16&gt;=0),"Ready","Check numeric input"),"Check numeric input")))</f>
        <v/>
      </c>
      <c r="H16" s="19">
        <f>IFERROR(IF($G16="","",IF($G16&lt;&gt;"Ready","Check demand input",IF(COUNTIFS('Calendar &amp; Resource Gaps'!$A$5:$A$104,$A16,'Calendar &amp; Resource Gaps'!$B$5:$B$104,$C16)=0,"No period calendar",IF(COUNTIFS('Calendar &amp; Resource Gaps'!$A$5:$A$104,$A16,'Calendar &amp; Resource Gaps'!$B$5:$B$104,$C16)&gt;1,"Duplicate period calendar",IF(COUNTIFS('Calendar &amp; Resource Gaps'!$A$5:$A$104,$A16,'Calendar &amp; Resource Gaps'!$B$5:$B$104,$C16,'Calendar &amp; Resource Gaps'!$D$5:$D$104,"Ready")=1,"Ready","Check period calendar"))))),"Check period calendar")</f>
        <v/>
      </c>
      <c r="I16" s="18">
        <f>IFERROR(IF($H16&lt;&gt;"Ready","",SUMIFS('Calendar &amp; Resource Gaps'!$C$5:$C$104,'Calendar &amp; Resource Gaps'!$A$5:$A$104,$A16,'Calendar &amp; Resource Gaps'!$B$5:$B$104,$C16)),"")</f>
        <v/>
      </c>
      <c r="J16" s="19">
        <f>IFERROR(IF($G16="","",IF(OR($G16&lt;&gt;"Ready",$H16&lt;&gt;"Ready"),"Check inputs",IF(COUNTIFS($A$5:$A$104,$A16,$C$5:$C$104,$C16)=COUNTIFS($A$5:$A$104,$A16,$C$5:$C$104,$C16,$G$5:$G$104,"Ready"),"Ready","Check family demand or rate"))),"Check family demand or rate")</f>
        <v/>
      </c>
      <c r="K16" s="18">
        <f>IFERROR(IF($J16&lt;&gt;"Ready","",SUMIFS($F$5:$F$104,$A$5:$A$104,$A16,$C$5:$C$104,$C16,$G$5:$G$104,"Ready")),"")</f>
        <v/>
      </c>
      <c r="L16" s="18">
        <f>IFERROR(IF(OR($I16="",$K16=""),"",IF($K16&gt;$I16,$K16-$I16,"")),"")</f>
        <v/>
      </c>
      <c r="M16" s="19">
        <f>IFERROR(IF($G16="","",IF(AND($G16="Ready",$H16="Ready",$J16="Ready"),IF($K16&lt;=$I16,"Feasible","Gap"),"Check Inputs")),"Check Inputs")</f>
        <v/>
      </c>
    </row>
    <row r="17">
      <c r="A17" s="15" t="n"/>
      <c r="B17" s="16" t="n"/>
      <c r="C17" s="16" t="n"/>
      <c r="D17" s="17" t="n"/>
      <c r="E17" s="17" t="n"/>
      <c r="F17" s="18">
        <f>IF(AND($A17="",$B17="",$C17="",$D17="",$E17=""),"",IF(OR($A17="",$B17="",$C17="",$D17="",$E17=""),"",IFERROR($D17*$E17,"")))</f>
        <v/>
      </c>
      <c r="G17" s="19">
        <f>IF(AND($A17="",$B17="",$C17="",$D17="",$E17=""),"",IF(OR($A17="",$B17="",$C17="",$D17="",$E17=""),"Complete all inputs",IFERROR(IF(AND(ISNUMBER($A17),ISNUMBER($D17),ISNUMBER($E17),$D17&gt;=0,$E17&gt;=0),"Ready","Check numeric input"),"Check numeric input")))</f>
        <v/>
      </c>
      <c r="H17" s="19">
        <f>IFERROR(IF($G17="","",IF($G17&lt;&gt;"Ready","Check demand input",IF(COUNTIFS('Calendar &amp; Resource Gaps'!$A$5:$A$104,$A17,'Calendar &amp; Resource Gaps'!$B$5:$B$104,$C17)=0,"No period calendar",IF(COUNTIFS('Calendar &amp; Resource Gaps'!$A$5:$A$104,$A17,'Calendar &amp; Resource Gaps'!$B$5:$B$104,$C17)&gt;1,"Duplicate period calendar",IF(COUNTIFS('Calendar &amp; Resource Gaps'!$A$5:$A$104,$A17,'Calendar &amp; Resource Gaps'!$B$5:$B$104,$C17,'Calendar &amp; Resource Gaps'!$D$5:$D$104,"Ready")=1,"Ready","Check period calendar"))))),"Check period calendar")</f>
        <v/>
      </c>
      <c r="I17" s="18">
        <f>IFERROR(IF($H17&lt;&gt;"Ready","",SUMIFS('Calendar &amp; Resource Gaps'!$C$5:$C$104,'Calendar &amp; Resource Gaps'!$A$5:$A$104,$A17,'Calendar &amp; Resource Gaps'!$B$5:$B$104,$C17)),"")</f>
        <v/>
      </c>
      <c r="J17" s="19">
        <f>IFERROR(IF($G17="","",IF(OR($G17&lt;&gt;"Ready",$H17&lt;&gt;"Ready"),"Check inputs",IF(COUNTIFS($A$5:$A$104,$A17,$C$5:$C$104,$C17)=COUNTIFS($A$5:$A$104,$A17,$C$5:$C$104,$C17,$G$5:$G$104,"Ready"),"Ready","Check family demand or rate"))),"Check family demand or rate")</f>
        <v/>
      </c>
      <c r="K17" s="18">
        <f>IFERROR(IF($J17&lt;&gt;"Ready","",SUMIFS($F$5:$F$104,$A$5:$A$104,$A17,$C$5:$C$104,$C17,$G$5:$G$104,"Ready")),"")</f>
        <v/>
      </c>
      <c r="L17" s="18">
        <f>IFERROR(IF(OR($I17="",$K17=""),"",IF($K17&gt;$I17,$K17-$I17,"")),"")</f>
        <v/>
      </c>
      <c r="M17" s="19">
        <f>IFERROR(IF($G17="","",IF(AND($G17="Ready",$H17="Ready",$J17="Ready"),IF($K17&lt;=$I17,"Feasible","Gap"),"Check Inputs")),"Check Inputs")</f>
        <v/>
      </c>
    </row>
    <row r="18">
      <c r="A18" s="15" t="n"/>
      <c r="B18" s="16" t="n"/>
      <c r="C18" s="16" t="n"/>
      <c r="D18" s="17" t="n"/>
      <c r="E18" s="17" t="n"/>
      <c r="F18" s="18">
        <f>IF(AND($A18="",$B18="",$C18="",$D18="",$E18=""),"",IF(OR($A18="",$B18="",$C18="",$D18="",$E18=""),"",IFERROR($D18*$E18,"")))</f>
        <v/>
      </c>
      <c r="G18" s="19">
        <f>IF(AND($A18="",$B18="",$C18="",$D18="",$E18=""),"",IF(OR($A18="",$B18="",$C18="",$D18="",$E18=""),"Complete all inputs",IFERROR(IF(AND(ISNUMBER($A18),ISNUMBER($D18),ISNUMBER($E18),$D18&gt;=0,$E18&gt;=0),"Ready","Check numeric input"),"Check numeric input")))</f>
        <v/>
      </c>
      <c r="H18" s="19">
        <f>IFERROR(IF($G18="","",IF($G18&lt;&gt;"Ready","Check demand input",IF(COUNTIFS('Calendar &amp; Resource Gaps'!$A$5:$A$104,$A18,'Calendar &amp; Resource Gaps'!$B$5:$B$104,$C18)=0,"No period calendar",IF(COUNTIFS('Calendar &amp; Resource Gaps'!$A$5:$A$104,$A18,'Calendar &amp; Resource Gaps'!$B$5:$B$104,$C18)&gt;1,"Duplicate period calendar",IF(COUNTIFS('Calendar &amp; Resource Gaps'!$A$5:$A$104,$A18,'Calendar &amp; Resource Gaps'!$B$5:$B$104,$C18,'Calendar &amp; Resource Gaps'!$D$5:$D$104,"Ready")=1,"Ready","Check period calendar"))))),"Check period calendar")</f>
        <v/>
      </c>
      <c r="I18" s="18">
        <f>IFERROR(IF($H18&lt;&gt;"Ready","",SUMIFS('Calendar &amp; Resource Gaps'!$C$5:$C$104,'Calendar &amp; Resource Gaps'!$A$5:$A$104,$A18,'Calendar &amp; Resource Gaps'!$B$5:$B$104,$C18)),"")</f>
        <v/>
      </c>
      <c r="J18" s="19">
        <f>IFERROR(IF($G18="","",IF(OR($G18&lt;&gt;"Ready",$H18&lt;&gt;"Ready"),"Check inputs",IF(COUNTIFS($A$5:$A$104,$A18,$C$5:$C$104,$C18)=COUNTIFS($A$5:$A$104,$A18,$C$5:$C$104,$C18,$G$5:$G$104,"Ready"),"Ready","Check family demand or rate"))),"Check family demand or rate")</f>
        <v/>
      </c>
      <c r="K18" s="18">
        <f>IFERROR(IF($J18&lt;&gt;"Ready","",SUMIFS($F$5:$F$104,$A$5:$A$104,$A18,$C$5:$C$104,$C18,$G$5:$G$104,"Ready")),"")</f>
        <v/>
      </c>
      <c r="L18" s="18">
        <f>IFERROR(IF(OR($I18="",$K18=""),"",IF($K18&gt;$I18,$K18-$I18,"")),"")</f>
        <v/>
      </c>
      <c r="M18" s="19">
        <f>IFERROR(IF($G18="","",IF(AND($G18="Ready",$H18="Ready",$J18="Ready"),IF($K18&lt;=$I18,"Feasible","Gap"),"Check Inputs")),"Check Inputs")</f>
        <v/>
      </c>
    </row>
    <row r="19">
      <c r="A19" s="15" t="n"/>
      <c r="B19" s="16" t="n"/>
      <c r="C19" s="16" t="n"/>
      <c r="D19" s="17" t="n"/>
      <c r="E19" s="17" t="n"/>
      <c r="F19" s="18">
        <f>IF(AND($A19="",$B19="",$C19="",$D19="",$E19=""),"",IF(OR($A19="",$B19="",$C19="",$D19="",$E19=""),"",IFERROR($D19*$E19,"")))</f>
        <v/>
      </c>
      <c r="G19" s="19">
        <f>IF(AND($A19="",$B19="",$C19="",$D19="",$E19=""),"",IF(OR($A19="",$B19="",$C19="",$D19="",$E19=""),"Complete all inputs",IFERROR(IF(AND(ISNUMBER($A19),ISNUMBER($D19),ISNUMBER($E19),$D19&gt;=0,$E19&gt;=0),"Ready","Check numeric input"),"Check numeric input")))</f>
        <v/>
      </c>
      <c r="H19" s="19">
        <f>IFERROR(IF($G19="","",IF($G19&lt;&gt;"Ready","Check demand input",IF(COUNTIFS('Calendar &amp; Resource Gaps'!$A$5:$A$104,$A19,'Calendar &amp; Resource Gaps'!$B$5:$B$104,$C19)=0,"No period calendar",IF(COUNTIFS('Calendar &amp; Resource Gaps'!$A$5:$A$104,$A19,'Calendar &amp; Resource Gaps'!$B$5:$B$104,$C19)&gt;1,"Duplicate period calendar",IF(COUNTIFS('Calendar &amp; Resource Gaps'!$A$5:$A$104,$A19,'Calendar &amp; Resource Gaps'!$B$5:$B$104,$C19,'Calendar &amp; Resource Gaps'!$D$5:$D$104,"Ready")=1,"Ready","Check period calendar"))))),"Check period calendar")</f>
        <v/>
      </c>
      <c r="I19" s="18">
        <f>IFERROR(IF($H19&lt;&gt;"Ready","",SUMIFS('Calendar &amp; Resource Gaps'!$C$5:$C$104,'Calendar &amp; Resource Gaps'!$A$5:$A$104,$A19,'Calendar &amp; Resource Gaps'!$B$5:$B$104,$C19)),"")</f>
        <v/>
      </c>
      <c r="J19" s="19">
        <f>IFERROR(IF($G19="","",IF(OR($G19&lt;&gt;"Ready",$H19&lt;&gt;"Ready"),"Check inputs",IF(COUNTIFS($A$5:$A$104,$A19,$C$5:$C$104,$C19)=COUNTIFS($A$5:$A$104,$A19,$C$5:$C$104,$C19,$G$5:$G$104,"Ready"),"Ready","Check family demand or rate"))),"Check family demand or rate")</f>
        <v/>
      </c>
      <c r="K19" s="18">
        <f>IFERROR(IF($J19&lt;&gt;"Ready","",SUMIFS($F$5:$F$104,$A$5:$A$104,$A19,$C$5:$C$104,$C19,$G$5:$G$104,"Ready")),"")</f>
        <v/>
      </c>
      <c r="L19" s="18">
        <f>IFERROR(IF(OR($I19="",$K19=""),"",IF($K19&gt;$I19,$K19-$I19,"")),"")</f>
        <v/>
      </c>
      <c r="M19" s="19">
        <f>IFERROR(IF($G19="","",IF(AND($G19="Ready",$H19="Ready",$J19="Ready"),IF($K19&lt;=$I19,"Feasible","Gap"),"Check Inputs")),"Check Inputs")</f>
        <v/>
      </c>
    </row>
    <row r="20">
      <c r="A20" s="15" t="n"/>
      <c r="B20" s="16" t="n"/>
      <c r="C20" s="16" t="n"/>
      <c r="D20" s="17" t="n"/>
      <c r="E20" s="17" t="n"/>
      <c r="F20" s="18">
        <f>IF(AND($A20="",$B20="",$C20="",$D20="",$E20=""),"",IF(OR($A20="",$B20="",$C20="",$D20="",$E20=""),"",IFERROR($D20*$E20,"")))</f>
        <v/>
      </c>
      <c r="G20" s="19">
        <f>IF(AND($A20="",$B20="",$C20="",$D20="",$E20=""),"",IF(OR($A20="",$B20="",$C20="",$D20="",$E20=""),"Complete all inputs",IFERROR(IF(AND(ISNUMBER($A20),ISNUMBER($D20),ISNUMBER($E20),$D20&gt;=0,$E20&gt;=0),"Ready","Check numeric input"),"Check numeric input")))</f>
        <v/>
      </c>
      <c r="H20" s="19">
        <f>IFERROR(IF($G20="","",IF($G20&lt;&gt;"Ready","Check demand input",IF(COUNTIFS('Calendar &amp; Resource Gaps'!$A$5:$A$104,$A20,'Calendar &amp; Resource Gaps'!$B$5:$B$104,$C20)=0,"No period calendar",IF(COUNTIFS('Calendar &amp; Resource Gaps'!$A$5:$A$104,$A20,'Calendar &amp; Resource Gaps'!$B$5:$B$104,$C20)&gt;1,"Duplicate period calendar",IF(COUNTIFS('Calendar &amp; Resource Gaps'!$A$5:$A$104,$A20,'Calendar &amp; Resource Gaps'!$B$5:$B$104,$C20,'Calendar &amp; Resource Gaps'!$D$5:$D$104,"Ready")=1,"Ready","Check period calendar"))))),"Check period calendar")</f>
        <v/>
      </c>
      <c r="I20" s="18">
        <f>IFERROR(IF($H20&lt;&gt;"Ready","",SUMIFS('Calendar &amp; Resource Gaps'!$C$5:$C$104,'Calendar &amp; Resource Gaps'!$A$5:$A$104,$A20,'Calendar &amp; Resource Gaps'!$B$5:$B$104,$C20)),"")</f>
        <v/>
      </c>
      <c r="J20" s="19">
        <f>IFERROR(IF($G20="","",IF(OR($G20&lt;&gt;"Ready",$H20&lt;&gt;"Ready"),"Check inputs",IF(COUNTIFS($A$5:$A$104,$A20,$C$5:$C$104,$C20)=COUNTIFS($A$5:$A$104,$A20,$C$5:$C$104,$C20,$G$5:$G$104,"Ready"),"Ready","Check family demand or rate"))),"Check family demand or rate")</f>
        <v/>
      </c>
      <c r="K20" s="18">
        <f>IFERROR(IF($J20&lt;&gt;"Ready","",SUMIFS($F$5:$F$104,$A$5:$A$104,$A20,$C$5:$C$104,$C20,$G$5:$G$104,"Ready")),"")</f>
        <v/>
      </c>
      <c r="L20" s="18">
        <f>IFERROR(IF(OR($I20="",$K20=""),"",IF($K20&gt;$I20,$K20-$I20,"")),"")</f>
        <v/>
      </c>
      <c r="M20" s="19">
        <f>IFERROR(IF($G20="","",IF(AND($G20="Ready",$H20="Ready",$J20="Ready"),IF($K20&lt;=$I20,"Feasible","Gap"),"Check Inputs")),"Check Inputs")</f>
        <v/>
      </c>
    </row>
    <row r="21">
      <c r="A21" s="15" t="n"/>
      <c r="B21" s="16" t="n"/>
      <c r="C21" s="16" t="n"/>
      <c r="D21" s="17" t="n"/>
      <c r="E21" s="17" t="n"/>
      <c r="F21" s="18">
        <f>IF(AND($A21="",$B21="",$C21="",$D21="",$E21=""),"",IF(OR($A21="",$B21="",$C21="",$D21="",$E21=""),"",IFERROR($D21*$E21,"")))</f>
        <v/>
      </c>
      <c r="G21" s="19">
        <f>IF(AND($A21="",$B21="",$C21="",$D21="",$E21=""),"",IF(OR($A21="",$B21="",$C21="",$D21="",$E21=""),"Complete all inputs",IFERROR(IF(AND(ISNUMBER($A21),ISNUMBER($D21),ISNUMBER($E21),$D21&gt;=0,$E21&gt;=0),"Ready","Check numeric input"),"Check numeric input")))</f>
        <v/>
      </c>
      <c r="H21" s="19">
        <f>IFERROR(IF($G21="","",IF($G21&lt;&gt;"Ready","Check demand input",IF(COUNTIFS('Calendar &amp; Resource Gaps'!$A$5:$A$104,$A21,'Calendar &amp; Resource Gaps'!$B$5:$B$104,$C21)=0,"No period calendar",IF(COUNTIFS('Calendar &amp; Resource Gaps'!$A$5:$A$104,$A21,'Calendar &amp; Resource Gaps'!$B$5:$B$104,$C21)&gt;1,"Duplicate period calendar",IF(COUNTIFS('Calendar &amp; Resource Gaps'!$A$5:$A$104,$A21,'Calendar &amp; Resource Gaps'!$B$5:$B$104,$C21,'Calendar &amp; Resource Gaps'!$D$5:$D$104,"Ready")=1,"Ready","Check period calendar"))))),"Check period calendar")</f>
        <v/>
      </c>
      <c r="I21" s="18">
        <f>IFERROR(IF($H21&lt;&gt;"Ready","",SUMIFS('Calendar &amp; Resource Gaps'!$C$5:$C$104,'Calendar &amp; Resource Gaps'!$A$5:$A$104,$A21,'Calendar &amp; Resource Gaps'!$B$5:$B$104,$C21)),"")</f>
        <v/>
      </c>
      <c r="J21" s="19">
        <f>IFERROR(IF($G21="","",IF(OR($G21&lt;&gt;"Ready",$H21&lt;&gt;"Ready"),"Check inputs",IF(COUNTIFS($A$5:$A$104,$A21,$C$5:$C$104,$C21)=COUNTIFS($A$5:$A$104,$A21,$C$5:$C$104,$C21,$G$5:$G$104,"Ready"),"Ready","Check family demand or rate"))),"Check family demand or rate")</f>
        <v/>
      </c>
      <c r="K21" s="18">
        <f>IFERROR(IF($J21&lt;&gt;"Ready","",SUMIFS($F$5:$F$104,$A$5:$A$104,$A21,$C$5:$C$104,$C21,$G$5:$G$104,"Ready")),"")</f>
        <v/>
      </c>
      <c r="L21" s="18">
        <f>IFERROR(IF(OR($I21="",$K21=""),"",IF($K21&gt;$I21,$K21-$I21,"")),"")</f>
        <v/>
      </c>
      <c r="M21" s="19">
        <f>IFERROR(IF($G21="","",IF(AND($G21="Ready",$H21="Ready",$J21="Ready"),IF($K21&lt;=$I21,"Feasible","Gap"),"Check Inputs")),"Check Inputs")</f>
        <v/>
      </c>
    </row>
    <row r="22">
      <c r="A22" s="15" t="n"/>
      <c r="B22" s="16" t="n"/>
      <c r="C22" s="16" t="n"/>
      <c r="D22" s="17" t="n"/>
      <c r="E22" s="17" t="n"/>
      <c r="F22" s="18">
        <f>IF(AND($A22="",$B22="",$C22="",$D22="",$E22=""),"",IF(OR($A22="",$B22="",$C22="",$D22="",$E22=""),"",IFERROR($D22*$E22,"")))</f>
        <v/>
      </c>
      <c r="G22" s="19">
        <f>IF(AND($A22="",$B22="",$C22="",$D22="",$E22=""),"",IF(OR($A22="",$B22="",$C22="",$D22="",$E22=""),"Complete all inputs",IFERROR(IF(AND(ISNUMBER($A22),ISNUMBER($D22),ISNUMBER($E22),$D22&gt;=0,$E22&gt;=0),"Ready","Check numeric input"),"Check numeric input")))</f>
        <v/>
      </c>
      <c r="H22" s="19">
        <f>IFERROR(IF($G22="","",IF($G22&lt;&gt;"Ready","Check demand input",IF(COUNTIFS('Calendar &amp; Resource Gaps'!$A$5:$A$104,$A22,'Calendar &amp; Resource Gaps'!$B$5:$B$104,$C22)=0,"No period calendar",IF(COUNTIFS('Calendar &amp; Resource Gaps'!$A$5:$A$104,$A22,'Calendar &amp; Resource Gaps'!$B$5:$B$104,$C22)&gt;1,"Duplicate period calendar",IF(COUNTIFS('Calendar &amp; Resource Gaps'!$A$5:$A$104,$A22,'Calendar &amp; Resource Gaps'!$B$5:$B$104,$C22,'Calendar &amp; Resource Gaps'!$D$5:$D$104,"Ready")=1,"Ready","Check period calendar"))))),"Check period calendar")</f>
        <v/>
      </c>
      <c r="I22" s="18">
        <f>IFERROR(IF($H22&lt;&gt;"Ready","",SUMIFS('Calendar &amp; Resource Gaps'!$C$5:$C$104,'Calendar &amp; Resource Gaps'!$A$5:$A$104,$A22,'Calendar &amp; Resource Gaps'!$B$5:$B$104,$C22)),"")</f>
        <v/>
      </c>
      <c r="J22" s="19">
        <f>IFERROR(IF($G22="","",IF(OR($G22&lt;&gt;"Ready",$H22&lt;&gt;"Ready"),"Check inputs",IF(COUNTIFS($A$5:$A$104,$A22,$C$5:$C$104,$C22)=COUNTIFS($A$5:$A$104,$A22,$C$5:$C$104,$C22,$G$5:$G$104,"Ready"),"Ready","Check family demand or rate"))),"Check family demand or rate")</f>
        <v/>
      </c>
      <c r="K22" s="18">
        <f>IFERROR(IF($J22&lt;&gt;"Ready","",SUMIFS($F$5:$F$104,$A$5:$A$104,$A22,$C$5:$C$104,$C22,$G$5:$G$104,"Ready")),"")</f>
        <v/>
      </c>
      <c r="L22" s="18">
        <f>IFERROR(IF(OR($I22="",$K22=""),"",IF($K22&gt;$I22,$K22-$I22,"")),"")</f>
        <v/>
      </c>
      <c r="M22" s="19">
        <f>IFERROR(IF($G22="","",IF(AND($G22="Ready",$H22="Ready",$J22="Ready"),IF($K22&lt;=$I22,"Feasible","Gap"),"Check Inputs")),"Check Inputs")</f>
        <v/>
      </c>
    </row>
    <row r="23">
      <c r="A23" s="15" t="n"/>
      <c r="B23" s="16" t="n"/>
      <c r="C23" s="16" t="n"/>
      <c r="D23" s="17" t="n"/>
      <c r="E23" s="17" t="n"/>
      <c r="F23" s="18">
        <f>IF(AND($A23="",$B23="",$C23="",$D23="",$E23=""),"",IF(OR($A23="",$B23="",$C23="",$D23="",$E23=""),"",IFERROR($D23*$E23,"")))</f>
        <v/>
      </c>
      <c r="G23" s="19">
        <f>IF(AND($A23="",$B23="",$C23="",$D23="",$E23=""),"",IF(OR($A23="",$B23="",$C23="",$D23="",$E23=""),"Complete all inputs",IFERROR(IF(AND(ISNUMBER($A23),ISNUMBER($D23),ISNUMBER($E23),$D23&gt;=0,$E23&gt;=0),"Ready","Check numeric input"),"Check numeric input")))</f>
        <v/>
      </c>
      <c r="H23" s="19">
        <f>IFERROR(IF($G23="","",IF($G23&lt;&gt;"Ready","Check demand input",IF(COUNTIFS('Calendar &amp; Resource Gaps'!$A$5:$A$104,$A23,'Calendar &amp; Resource Gaps'!$B$5:$B$104,$C23)=0,"No period calendar",IF(COUNTIFS('Calendar &amp; Resource Gaps'!$A$5:$A$104,$A23,'Calendar &amp; Resource Gaps'!$B$5:$B$104,$C23)&gt;1,"Duplicate period calendar",IF(COUNTIFS('Calendar &amp; Resource Gaps'!$A$5:$A$104,$A23,'Calendar &amp; Resource Gaps'!$B$5:$B$104,$C23,'Calendar &amp; Resource Gaps'!$D$5:$D$104,"Ready")=1,"Ready","Check period calendar"))))),"Check period calendar")</f>
        <v/>
      </c>
      <c r="I23" s="18">
        <f>IFERROR(IF($H23&lt;&gt;"Ready","",SUMIFS('Calendar &amp; Resource Gaps'!$C$5:$C$104,'Calendar &amp; Resource Gaps'!$A$5:$A$104,$A23,'Calendar &amp; Resource Gaps'!$B$5:$B$104,$C23)),"")</f>
        <v/>
      </c>
      <c r="J23" s="19">
        <f>IFERROR(IF($G23="","",IF(OR($G23&lt;&gt;"Ready",$H23&lt;&gt;"Ready"),"Check inputs",IF(COUNTIFS($A$5:$A$104,$A23,$C$5:$C$104,$C23)=COUNTIFS($A$5:$A$104,$A23,$C$5:$C$104,$C23,$G$5:$G$104,"Ready"),"Ready","Check family demand or rate"))),"Check family demand or rate")</f>
        <v/>
      </c>
      <c r="K23" s="18">
        <f>IFERROR(IF($J23&lt;&gt;"Ready","",SUMIFS($F$5:$F$104,$A$5:$A$104,$A23,$C$5:$C$104,$C23,$G$5:$G$104,"Ready")),"")</f>
        <v/>
      </c>
      <c r="L23" s="18">
        <f>IFERROR(IF(OR($I23="",$K23=""),"",IF($K23&gt;$I23,$K23-$I23,"")),"")</f>
        <v/>
      </c>
      <c r="M23" s="19">
        <f>IFERROR(IF($G23="","",IF(AND($G23="Ready",$H23="Ready",$J23="Ready"),IF($K23&lt;=$I23,"Feasible","Gap"),"Check Inputs")),"Check Inputs")</f>
        <v/>
      </c>
    </row>
    <row r="24">
      <c r="A24" s="15" t="n"/>
      <c r="B24" s="16" t="n"/>
      <c r="C24" s="16" t="n"/>
      <c r="D24" s="17" t="n"/>
      <c r="E24" s="17" t="n"/>
      <c r="F24" s="18">
        <f>IF(AND($A24="",$B24="",$C24="",$D24="",$E24=""),"",IF(OR($A24="",$B24="",$C24="",$D24="",$E24=""),"",IFERROR($D24*$E24,"")))</f>
        <v/>
      </c>
      <c r="G24" s="19">
        <f>IF(AND($A24="",$B24="",$C24="",$D24="",$E24=""),"",IF(OR($A24="",$B24="",$C24="",$D24="",$E24=""),"Complete all inputs",IFERROR(IF(AND(ISNUMBER($A24),ISNUMBER($D24),ISNUMBER($E24),$D24&gt;=0,$E24&gt;=0),"Ready","Check numeric input"),"Check numeric input")))</f>
        <v/>
      </c>
      <c r="H24" s="19">
        <f>IFERROR(IF($G24="","",IF($G24&lt;&gt;"Ready","Check demand input",IF(COUNTIFS('Calendar &amp; Resource Gaps'!$A$5:$A$104,$A24,'Calendar &amp; Resource Gaps'!$B$5:$B$104,$C24)=0,"No period calendar",IF(COUNTIFS('Calendar &amp; Resource Gaps'!$A$5:$A$104,$A24,'Calendar &amp; Resource Gaps'!$B$5:$B$104,$C24)&gt;1,"Duplicate period calendar",IF(COUNTIFS('Calendar &amp; Resource Gaps'!$A$5:$A$104,$A24,'Calendar &amp; Resource Gaps'!$B$5:$B$104,$C24,'Calendar &amp; Resource Gaps'!$D$5:$D$104,"Ready")=1,"Ready","Check period calendar"))))),"Check period calendar")</f>
        <v/>
      </c>
      <c r="I24" s="18">
        <f>IFERROR(IF($H24&lt;&gt;"Ready","",SUMIFS('Calendar &amp; Resource Gaps'!$C$5:$C$104,'Calendar &amp; Resource Gaps'!$A$5:$A$104,$A24,'Calendar &amp; Resource Gaps'!$B$5:$B$104,$C24)),"")</f>
        <v/>
      </c>
      <c r="J24" s="19">
        <f>IFERROR(IF($G24="","",IF(OR($G24&lt;&gt;"Ready",$H24&lt;&gt;"Ready"),"Check inputs",IF(COUNTIFS($A$5:$A$104,$A24,$C$5:$C$104,$C24)=COUNTIFS($A$5:$A$104,$A24,$C$5:$C$104,$C24,$G$5:$G$104,"Ready"),"Ready","Check family demand or rate"))),"Check family demand or rate")</f>
        <v/>
      </c>
      <c r="K24" s="18">
        <f>IFERROR(IF($J24&lt;&gt;"Ready","",SUMIFS($F$5:$F$104,$A$5:$A$104,$A24,$C$5:$C$104,$C24,$G$5:$G$104,"Ready")),"")</f>
        <v/>
      </c>
      <c r="L24" s="18">
        <f>IFERROR(IF(OR($I24="",$K24=""),"",IF($K24&gt;$I24,$K24-$I24,"")),"")</f>
        <v/>
      </c>
      <c r="M24" s="19">
        <f>IFERROR(IF($G24="","",IF(AND($G24="Ready",$H24="Ready",$J24="Ready"),IF($K24&lt;=$I24,"Feasible","Gap"),"Check Inputs")),"Check Inputs")</f>
        <v/>
      </c>
    </row>
    <row r="25">
      <c r="A25" s="15" t="n"/>
      <c r="B25" s="16" t="n"/>
      <c r="C25" s="16" t="n"/>
      <c r="D25" s="17" t="n"/>
      <c r="E25" s="17" t="n"/>
      <c r="F25" s="18">
        <f>IF(AND($A25="",$B25="",$C25="",$D25="",$E25=""),"",IF(OR($A25="",$B25="",$C25="",$D25="",$E25=""),"",IFERROR($D25*$E25,"")))</f>
        <v/>
      </c>
      <c r="G25" s="19">
        <f>IF(AND($A25="",$B25="",$C25="",$D25="",$E25=""),"",IF(OR($A25="",$B25="",$C25="",$D25="",$E25=""),"Complete all inputs",IFERROR(IF(AND(ISNUMBER($A25),ISNUMBER($D25),ISNUMBER($E25),$D25&gt;=0,$E25&gt;=0),"Ready","Check numeric input"),"Check numeric input")))</f>
        <v/>
      </c>
      <c r="H25" s="19">
        <f>IFERROR(IF($G25="","",IF($G25&lt;&gt;"Ready","Check demand input",IF(COUNTIFS('Calendar &amp; Resource Gaps'!$A$5:$A$104,$A25,'Calendar &amp; Resource Gaps'!$B$5:$B$104,$C25)=0,"No period calendar",IF(COUNTIFS('Calendar &amp; Resource Gaps'!$A$5:$A$104,$A25,'Calendar &amp; Resource Gaps'!$B$5:$B$104,$C25)&gt;1,"Duplicate period calendar",IF(COUNTIFS('Calendar &amp; Resource Gaps'!$A$5:$A$104,$A25,'Calendar &amp; Resource Gaps'!$B$5:$B$104,$C25,'Calendar &amp; Resource Gaps'!$D$5:$D$104,"Ready")=1,"Ready","Check period calendar"))))),"Check period calendar")</f>
        <v/>
      </c>
      <c r="I25" s="18">
        <f>IFERROR(IF($H25&lt;&gt;"Ready","",SUMIFS('Calendar &amp; Resource Gaps'!$C$5:$C$104,'Calendar &amp; Resource Gaps'!$A$5:$A$104,$A25,'Calendar &amp; Resource Gaps'!$B$5:$B$104,$C25)),"")</f>
        <v/>
      </c>
      <c r="J25" s="19">
        <f>IFERROR(IF($G25="","",IF(OR($G25&lt;&gt;"Ready",$H25&lt;&gt;"Ready"),"Check inputs",IF(COUNTIFS($A$5:$A$104,$A25,$C$5:$C$104,$C25)=COUNTIFS($A$5:$A$104,$A25,$C$5:$C$104,$C25,$G$5:$G$104,"Ready"),"Ready","Check family demand or rate"))),"Check family demand or rate")</f>
        <v/>
      </c>
      <c r="K25" s="18">
        <f>IFERROR(IF($J25&lt;&gt;"Ready","",SUMIFS($F$5:$F$104,$A$5:$A$104,$A25,$C$5:$C$104,$C25,$G$5:$G$104,"Ready")),"")</f>
        <v/>
      </c>
      <c r="L25" s="18">
        <f>IFERROR(IF(OR($I25="",$K25=""),"",IF($K25&gt;$I25,$K25-$I25,"")),"")</f>
        <v/>
      </c>
      <c r="M25" s="19">
        <f>IFERROR(IF($G25="","",IF(AND($G25="Ready",$H25="Ready",$J25="Ready"),IF($K25&lt;=$I25,"Feasible","Gap"),"Check Inputs")),"Check Inputs")</f>
        <v/>
      </c>
    </row>
    <row r="26">
      <c r="A26" s="15" t="n"/>
      <c r="B26" s="16" t="n"/>
      <c r="C26" s="16" t="n"/>
      <c r="D26" s="17" t="n"/>
      <c r="E26" s="17" t="n"/>
      <c r="F26" s="18">
        <f>IF(AND($A26="",$B26="",$C26="",$D26="",$E26=""),"",IF(OR($A26="",$B26="",$C26="",$D26="",$E26=""),"",IFERROR($D26*$E26,"")))</f>
        <v/>
      </c>
      <c r="G26" s="19">
        <f>IF(AND($A26="",$B26="",$C26="",$D26="",$E26=""),"",IF(OR($A26="",$B26="",$C26="",$D26="",$E26=""),"Complete all inputs",IFERROR(IF(AND(ISNUMBER($A26),ISNUMBER($D26),ISNUMBER($E26),$D26&gt;=0,$E26&gt;=0),"Ready","Check numeric input"),"Check numeric input")))</f>
        <v/>
      </c>
      <c r="H26" s="19">
        <f>IFERROR(IF($G26="","",IF($G26&lt;&gt;"Ready","Check demand input",IF(COUNTIFS('Calendar &amp; Resource Gaps'!$A$5:$A$104,$A26,'Calendar &amp; Resource Gaps'!$B$5:$B$104,$C26)=0,"No period calendar",IF(COUNTIFS('Calendar &amp; Resource Gaps'!$A$5:$A$104,$A26,'Calendar &amp; Resource Gaps'!$B$5:$B$104,$C26)&gt;1,"Duplicate period calendar",IF(COUNTIFS('Calendar &amp; Resource Gaps'!$A$5:$A$104,$A26,'Calendar &amp; Resource Gaps'!$B$5:$B$104,$C26,'Calendar &amp; Resource Gaps'!$D$5:$D$104,"Ready")=1,"Ready","Check period calendar"))))),"Check period calendar")</f>
        <v/>
      </c>
      <c r="I26" s="18">
        <f>IFERROR(IF($H26&lt;&gt;"Ready","",SUMIFS('Calendar &amp; Resource Gaps'!$C$5:$C$104,'Calendar &amp; Resource Gaps'!$A$5:$A$104,$A26,'Calendar &amp; Resource Gaps'!$B$5:$B$104,$C26)),"")</f>
        <v/>
      </c>
      <c r="J26" s="19">
        <f>IFERROR(IF($G26="","",IF(OR($G26&lt;&gt;"Ready",$H26&lt;&gt;"Ready"),"Check inputs",IF(COUNTIFS($A$5:$A$104,$A26,$C$5:$C$104,$C26)=COUNTIFS($A$5:$A$104,$A26,$C$5:$C$104,$C26,$G$5:$G$104,"Ready"),"Ready","Check family demand or rate"))),"Check family demand or rate")</f>
        <v/>
      </c>
      <c r="K26" s="18">
        <f>IFERROR(IF($J26&lt;&gt;"Ready","",SUMIFS($F$5:$F$104,$A$5:$A$104,$A26,$C$5:$C$104,$C26,$G$5:$G$104,"Ready")),"")</f>
        <v/>
      </c>
      <c r="L26" s="18">
        <f>IFERROR(IF(OR($I26="",$K26=""),"",IF($K26&gt;$I26,$K26-$I26,"")),"")</f>
        <v/>
      </c>
      <c r="M26" s="19">
        <f>IFERROR(IF($G26="","",IF(AND($G26="Ready",$H26="Ready",$J26="Ready"),IF($K26&lt;=$I26,"Feasible","Gap"),"Check Inputs")),"Check Inputs")</f>
        <v/>
      </c>
    </row>
    <row r="27">
      <c r="A27" s="15" t="n"/>
      <c r="B27" s="16" t="n"/>
      <c r="C27" s="16" t="n"/>
      <c r="D27" s="17" t="n"/>
      <c r="E27" s="17" t="n"/>
      <c r="F27" s="18">
        <f>IF(AND($A27="",$B27="",$C27="",$D27="",$E27=""),"",IF(OR($A27="",$B27="",$C27="",$D27="",$E27=""),"",IFERROR($D27*$E27,"")))</f>
        <v/>
      </c>
      <c r="G27" s="19">
        <f>IF(AND($A27="",$B27="",$C27="",$D27="",$E27=""),"",IF(OR($A27="",$B27="",$C27="",$D27="",$E27=""),"Complete all inputs",IFERROR(IF(AND(ISNUMBER($A27),ISNUMBER($D27),ISNUMBER($E27),$D27&gt;=0,$E27&gt;=0),"Ready","Check numeric input"),"Check numeric input")))</f>
        <v/>
      </c>
      <c r="H27" s="19">
        <f>IFERROR(IF($G27="","",IF($G27&lt;&gt;"Ready","Check demand input",IF(COUNTIFS('Calendar &amp; Resource Gaps'!$A$5:$A$104,$A27,'Calendar &amp; Resource Gaps'!$B$5:$B$104,$C27)=0,"No period calendar",IF(COUNTIFS('Calendar &amp; Resource Gaps'!$A$5:$A$104,$A27,'Calendar &amp; Resource Gaps'!$B$5:$B$104,$C27)&gt;1,"Duplicate period calendar",IF(COUNTIFS('Calendar &amp; Resource Gaps'!$A$5:$A$104,$A27,'Calendar &amp; Resource Gaps'!$B$5:$B$104,$C27,'Calendar &amp; Resource Gaps'!$D$5:$D$104,"Ready")=1,"Ready","Check period calendar"))))),"Check period calendar")</f>
        <v/>
      </c>
      <c r="I27" s="18">
        <f>IFERROR(IF($H27&lt;&gt;"Ready","",SUMIFS('Calendar &amp; Resource Gaps'!$C$5:$C$104,'Calendar &amp; Resource Gaps'!$A$5:$A$104,$A27,'Calendar &amp; Resource Gaps'!$B$5:$B$104,$C27)),"")</f>
        <v/>
      </c>
      <c r="J27" s="19">
        <f>IFERROR(IF($G27="","",IF(OR($G27&lt;&gt;"Ready",$H27&lt;&gt;"Ready"),"Check inputs",IF(COUNTIFS($A$5:$A$104,$A27,$C$5:$C$104,$C27)=COUNTIFS($A$5:$A$104,$A27,$C$5:$C$104,$C27,$G$5:$G$104,"Ready"),"Ready","Check family demand or rate"))),"Check family demand or rate")</f>
        <v/>
      </c>
      <c r="K27" s="18">
        <f>IFERROR(IF($J27&lt;&gt;"Ready","",SUMIFS($F$5:$F$104,$A$5:$A$104,$A27,$C$5:$C$104,$C27,$G$5:$G$104,"Ready")),"")</f>
        <v/>
      </c>
      <c r="L27" s="18">
        <f>IFERROR(IF(OR($I27="",$K27=""),"",IF($K27&gt;$I27,$K27-$I27,"")),"")</f>
        <v/>
      </c>
      <c r="M27" s="19">
        <f>IFERROR(IF($G27="","",IF(AND($G27="Ready",$H27="Ready",$J27="Ready"),IF($K27&lt;=$I27,"Feasible","Gap"),"Check Inputs")),"Check Inputs")</f>
        <v/>
      </c>
    </row>
    <row r="28">
      <c r="A28" s="15" t="n"/>
      <c r="B28" s="16" t="n"/>
      <c r="C28" s="16" t="n"/>
      <c r="D28" s="17" t="n"/>
      <c r="E28" s="17" t="n"/>
      <c r="F28" s="18">
        <f>IF(AND($A28="",$B28="",$C28="",$D28="",$E28=""),"",IF(OR($A28="",$B28="",$C28="",$D28="",$E28=""),"",IFERROR($D28*$E28,"")))</f>
        <v/>
      </c>
      <c r="G28" s="19">
        <f>IF(AND($A28="",$B28="",$C28="",$D28="",$E28=""),"",IF(OR($A28="",$B28="",$C28="",$D28="",$E28=""),"Complete all inputs",IFERROR(IF(AND(ISNUMBER($A28),ISNUMBER($D28),ISNUMBER($E28),$D28&gt;=0,$E28&gt;=0),"Ready","Check numeric input"),"Check numeric input")))</f>
        <v/>
      </c>
      <c r="H28" s="19">
        <f>IFERROR(IF($G28="","",IF($G28&lt;&gt;"Ready","Check demand input",IF(COUNTIFS('Calendar &amp; Resource Gaps'!$A$5:$A$104,$A28,'Calendar &amp; Resource Gaps'!$B$5:$B$104,$C28)=0,"No period calendar",IF(COUNTIFS('Calendar &amp; Resource Gaps'!$A$5:$A$104,$A28,'Calendar &amp; Resource Gaps'!$B$5:$B$104,$C28)&gt;1,"Duplicate period calendar",IF(COUNTIFS('Calendar &amp; Resource Gaps'!$A$5:$A$104,$A28,'Calendar &amp; Resource Gaps'!$B$5:$B$104,$C28,'Calendar &amp; Resource Gaps'!$D$5:$D$104,"Ready")=1,"Ready","Check period calendar"))))),"Check period calendar")</f>
        <v/>
      </c>
      <c r="I28" s="18">
        <f>IFERROR(IF($H28&lt;&gt;"Ready","",SUMIFS('Calendar &amp; Resource Gaps'!$C$5:$C$104,'Calendar &amp; Resource Gaps'!$A$5:$A$104,$A28,'Calendar &amp; Resource Gaps'!$B$5:$B$104,$C28)),"")</f>
        <v/>
      </c>
      <c r="J28" s="19">
        <f>IFERROR(IF($G28="","",IF(OR($G28&lt;&gt;"Ready",$H28&lt;&gt;"Ready"),"Check inputs",IF(COUNTIFS($A$5:$A$104,$A28,$C$5:$C$104,$C28)=COUNTIFS($A$5:$A$104,$A28,$C$5:$C$104,$C28,$G$5:$G$104,"Ready"),"Ready","Check family demand or rate"))),"Check family demand or rate")</f>
        <v/>
      </c>
      <c r="K28" s="18">
        <f>IFERROR(IF($J28&lt;&gt;"Ready","",SUMIFS($F$5:$F$104,$A$5:$A$104,$A28,$C$5:$C$104,$C28,$G$5:$G$104,"Ready")),"")</f>
        <v/>
      </c>
      <c r="L28" s="18">
        <f>IFERROR(IF(OR($I28="",$K28=""),"",IF($K28&gt;$I28,$K28-$I28,"")),"")</f>
        <v/>
      </c>
      <c r="M28" s="19">
        <f>IFERROR(IF($G28="","",IF(AND($G28="Ready",$H28="Ready",$J28="Ready"),IF($K28&lt;=$I28,"Feasible","Gap"),"Check Inputs")),"Check Inputs")</f>
        <v/>
      </c>
    </row>
    <row r="29">
      <c r="A29" s="15" t="n"/>
      <c r="B29" s="16" t="n"/>
      <c r="C29" s="16" t="n"/>
      <c r="D29" s="17" t="n"/>
      <c r="E29" s="17" t="n"/>
      <c r="F29" s="18">
        <f>IF(AND($A29="",$B29="",$C29="",$D29="",$E29=""),"",IF(OR($A29="",$B29="",$C29="",$D29="",$E29=""),"",IFERROR($D29*$E29,"")))</f>
        <v/>
      </c>
      <c r="G29" s="19">
        <f>IF(AND($A29="",$B29="",$C29="",$D29="",$E29=""),"",IF(OR($A29="",$B29="",$C29="",$D29="",$E29=""),"Complete all inputs",IFERROR(IF(AND(ISNUMBER($A29),ISNUMBER($D29),ISNUMBER($E29),$D29&gt;=0,$E29&gt;=0),"Ready","Check numeric input"),"Check numeric input")))</f>
        <v/>
      </c>
      <c r="H29" s="19">
        <f>IFERROR(IF($G29="","",IF($G29&lt;&gt;"Ready","Check demand input",IF(COUNTIFS('Calendar &amp; Resource Gaps'!$A$5:$A$104,$A29,'Calendar &amp; Resource Gaps'!$B$5:$B$104,$C29)=0,"No period calendar",IF(COUNTIFS('Calendar &amp; Resource Gaps'!$A$5:$A$104,$A29,'Calendar &amp; Resource Gaps'!$B$5:$B$104,$C29)&gt;1,"Duplicate period calendar",IF(COUNTIFS('Calendar &amp; Resource Gaps'!$A$5:$A$104,$A29,'Calendar &amp; Resource Gaps'!$B$5:$B$104,$C29,'Calendar &amp; Resource Gaps'!$D$5:$D$104,"Ready")=1,"Ready","Check period calendar"))))),"Check period calendar")</f>
        <v/>
      </c>
      <c r="I29" s="18">
        <f>IFERROR(IF($H29&lt;&gt;"Ready","",SUMIFS('Calendar &amp; Resource Gaps'!$C$5:$C$104,'Calendar &amp; Resource Gaps'!$A$5:$A$104,$A29,'Calendar &amp; Resource Gaps'!$B$5:$B$104,$C29)),"")</f>
        <v/>
      </c>
      <c r="J29" s="19">
        <f>IFERROR(IF($G29="","",IF(OR($G29&lt;&gt;"Ready",$H29&lt;&gt;"Ready"),"Check inputs",IF(COUNTIFS($A$5:$A$104,$A29,$C$5:$C$104,$C29)=COUNTIFS($A$5:$A$104,$A29,$C$5:$C$104,$C29,$G$5:$G$104,"Ready"),"Ready","Check family demand or rate"))),"Check family demand or rate")</f>
        <v/>
      </c>
      <c r="K29" s="18">
        <f>IFERROR(IF($J29&lt;&gt;"Ready","",SUMIFS($F$5:$F$104,$A$5:$A$104,$A29,$C$5:$C$104,$C29,$G$5:$G$104,"Ready")),"")</f>
        <v/>
      </c>
      <c r="L29" s="18">
        <f>IFERROR(IF(OR($I29="",$K29=""),"",IF($K29&gt;$I29,$K29-$I29,"")),"")</f>
        <v/>
      </c>
      <c r="M29" s="19">
        <f>IFERROR(IF($G29="","",IF(AND($G29="Ready",$H29="Ready",$J29="Ready"),IF($K29&lt;=$I29,"Feasible","Gap"),"Check Inputs")),"Check Inputs")</f>
        <v/>
      </c>
    </row>
    <row r="30">
      <c r="A30" s="15" t="n"/>
      <c r="B30" s="16" t="n"/>
      <c r="C30" s="16" t="n"/>
      <c r="D30" s="17" t="n"/>
      <c r="E30" s="17" t="n"/>
      <c r="F30" s="18">
        <f>IF(AND($A30="",$B30="",$C30="",$D30="",$E30=""),"",IF(OR($A30="",$B30="",$C30="",$D30="",$E30=""),"",IFERROR($D30*$E30,"")))</f>
        <v/>
      </c>
      <c r="G30" s="19">
        <f>IF(AND($A30="",$B30="",$C30="",$D30="",$E30=""),"",IF(OR($A30="",$B30="",$C30="",$D30="",$E30=""),"Complete all inputs",IFERROR(IF(AND(ISNUMBER($A30),ISNUMBER($D30),ISNUMBER($E30),$D30&gt;=0,$E30&gt;=0),"Ready","Check numeric input"),"Check numeric input")))</f>
        <v/>
      </c>
      <c r="H30" s="19">
        <f>IFERROR(IF($G30="","",IF($G30&lt;&gt;"Ready","Check demand input",IF(COUNTIFS('Calendar &amp; Resource Gaps'!$A$5:$A$104,$A30,'Calendar &amp; Resource Gaps'!$B$5:$B$104,$C30)=0,"No period calendar",IF(COUNTIFS('Calendar &amp; Resource Gaps'!$A$5:$A$104,$A30,'Calendar &amp; Resource Gaps'!$B$5:$B$104,$C30)&gt;1,"Duplicate period calendar",IF(COUNTIFS('Calendar &amp; Resource Gaps'!$A$5:$A$104,$A30,'Calendar &amp; Resource Gaps'!$B$5:$B$104,$C30,'Calendar &amp; Resource Gaps'!$D$5:$D$104,"Ready")=1,"Ready","Check period calendar"))))),"Check period calendar")</f>
        <v/>
      </c>
      <c r="I30" s="18">
        <f>IFERROR(IF($H30&lt;&gt;"Ready","",SUMIFS('Calendar &amp; Resource Gaps'!$C$5:$C$104,'Calendar &amp; Resource Gaps'!$A$5:$A$104,$A30,'Calendar &amp; Resource Gaps'!$B$5:$B$104,$C30)),"")</f>
        <v/>
      </c>
      <c r="J30" s="19">
        <f>IFERROR(IF($G30="","",IF(OR($G30&lt;&gt;"Ready",$H30&lt;&gt;"Ready"),"Check inputs",IF(COUNTIFS($A$5:$A$104,$A30,$C$5:$C$104,$C30)=COUNTIFS($A$5:$A$104,$A30,$C$5:$C$104,$C30,$G$5:$G$104,"Ready"),"Ready","Check family demand or rate"))),"Check family demand or rate")</f>
        <v/>
      </c>
      <c r="K30" s="18">
        <f>IFERROR(IF($J30&lt;&gt;"Ready","",SUMIFS($F$5:$F$104,$A$5:$A$104,$A30,$C$5:$C$104,$C30,$G$5:$G$104,"Ready")),"")</f>
        <v/>
      </c>
      <c r="L30" s="18">
        <f>IFERROR(IF(OR($I30="",$K30=""),"",IF($K30&gt;$I30,$K30-$I30,"")),"")</f>
        <v/>
      </c>
      <c r="M30" s="19">
        <f>IFERROR(IF($G30="","",IF(AND($G30="Ready",$H30="Ready",$J30="Ready"),IF($K30&lt;=$I30,"Feasible","Gap"),"Check Inputs")),"Check Inputs")</f>
        <v/>
      </c>
    </row>
    <row r="31">
      <c r="A31" s="15" t="n"/>
      <c r="B31" s="16" t="n"/>
      <c r="C31" s="16" t="n"/>
      <c r="D31" s="17" t="n"/>
      <c r="E31" s="17" t="n"/>
      <c r="F31" s="18">
        <f>IF(AND($A31="",$B31="",$C31="",$D31="",$E31=""),"",IF(OR($A31="",$B31="",$C31="",$D31="",$E31=""),"",IFERROR($D31*$E31,"")))</f>
        <v/>
      </c>
      <c r="G31" s="19">
        <f>IF(AND($A31="",$B31="",$C31="",$D31="",$E31=""),"",IF(OR($A31="",$B31="",$C31="",$D31="",$E31=""),"Complete all inputs",IFERROR(IF(AND(ISNUMBER($A31),ISNUMBER($D31),ISNUMBER($E31),$D31&gt;=0,$E31&gt;=0),"Ready","Check numeric input"),"Check numeric input")))</f>
        <v/>
      </c>
      <c r="H31" s="19">
        <f>IFERROR(IF($G31="","",IF($G31&lt;&gt;"Ready","Check demand input",IF(COUNTIFS('Calendar &amp; Resource Gaps'!$A$5:$A$104,$A31,'Calendar &amp; Resource Gaps'!$B$5:$B$104,$C31)=0,"No period calendar",IF(COUNTIFS('Calendar &amp; Resource Gaps'!$A$5:$A$104,$A31,'Calendar &amp; Resource Gaps'!$B$5:$B$104,$C31)&gt;1,"Duplicate period calendar",IF(COUNTIFS('Calendar &amp; Resource Gaps'!$A$5:$A$104,$A31,'Calendar &amp; Resource Gaps'!$B$5:$B$104,$C31,'Calendar &amp; Resource Gaps'!$D$5:$D$104,"Ready")=1,"Ready","Check period calendar"))))),"Check period calendar")</f>
        <v/>
      </c>
      <c r="I31" s="18">
        <f>IFERROR(IF($H31&lt;&gt;"Ready","",SUMIFS('Calendar &amp; Resource Gaps'!$C$5:$C$104,'Calendar &amp; Resource Gaps'!$A$5:$A$104,$A31,'Calendar &amp; Resource Gaps'!$B$5:$B$104,$C31)),"")</f>
        <v/>
      </c>
      <c r="J31" s="19">
        <f>IFERROR(IF($G31="","",IF(OR($G31&lt;&gt;"Ready",$H31&lt;&gt;"Ready"),"Check inputs",IF(COUNTIFS($A$5:$A$104,$A31,$C$5:$C$104,$C31)=COUNTIFS($A$5:$A$104,$A31,$C$5:$C$104,$C31,$G$5:$G$104,"Ready"),"Ready","Check family demand or rate"))),"Check family demand or rate")</f>
        <v/>
      </c>
      <c r="K31" s="18">
        <f>IFERROR(IF($J31&lt;&gt;"Ready","",SUMIFS($F$5:$F$104,$A$5:$A$104,$A31,$C$5:$C$104,$C31,$G$5:$G$104,"Ready")),"")</f>
        <v/>
      </c>
      <c r="L31" s="18">
        <f>IFERROR(IF(OR($I31="",$K31=""),"",IF($K31&gt;$I31,$K31-$I31,"")),"")</f>
        <v/>
      </c>
      <c r="M31" s="19">
        <f>IFERROR(IF($G31="","",IF(AND($G31="Ready",$H31="Ready",$J31="Ready"),IF($K31&lt;=$I31,"Feasible","Gap"),"Check Inputs")),"Check Inputs")</f>
        <v/>
      </c>
    </row>
    <row r="32">
      <c r="A32" s="15" t="n"/>
      <c r="B32" s="16" t="n"/>
      <c r="C32" s="16" t="n"/>
      <c r="D32" s="17" t="n"/>
      <c r="E32" s="17" t="n"/>
      <c r="F32" s="18">
        <f>IF(AND($A32="",$B32="",$C32="",$D32="",$E32=""),"",IF(OR($A32="",$B32="",$C32="",$D32="",$E32=""),"",IFERROR($D32*$E32,"")))</f>
        <v/>
      </c>
      <c r="G32" s="19">
        <f>IF(AND($A32="",$B32="",$C32="",$D32="",$E32=""),"",IF(OR($A32="",$B32="",$C32="",$D32="",$E32=""),"Complete all inputs",IFERROR(IF(AND(ISNUMBER($A32),ISNUMBER($D32),ISNUMBER($E32),$D32&gt;=0,$E32&gt;=0),"Ready","Check numeric input"),"Check numeric input")))</f>
        <v/>
      </c>
      <c r="H32" s="19">
        <f>IFERROR(IF($G32="","",IF($G32&lt;&gt;"Ready","Check demand input",IF(COUNTIFS('Calendar &amp; Resource Gaps'!$A$5:$A$104,$A32,'Calendar &amp; Resource Gaps'!$B$5:$B$104,$C32)=0,"No period calendar",IF(COUNTIFS('Calendar &amp; Resource Gaps'!$A$5:$A$104,$A32,'Calendar &amp; Resource Gaps'!$B$5:$B$104,$C32)&gt;1,"Duplicate period calendar",IF(COUNTIFS('Calendar &amp; Resource Gaps'!$A$5:$A$104,$A32,'Calendar &amp; Resource Gaps'!$B$5:$B$104,$C32,'Calendar &amp; Resource Gaps'!$D$5:$D$104,"Ready")=1,"Ready","Check period calendar"))))),"Check period calendar")</f>
        <v/>
      </c>
      <c r="I32" s="18">
        <f>IFERROR(IF($H32&lt;&gt;"Ready","",SUMIFS('Calendar &amp; Resource Gaps'!$C$5:$C$104,'Calendar &amp; Resource Gaps'!$A$5:$A$104,$A32,'Calendar &amp; Resource Gaps'!$B$5:$B$104,$C32)),"")</f>
        <v/>
      </c>
      <c r="J32" s="19">
        <f>IFERROR(IF($G32="","",IF(OR($G32&lt;&gt;"Ready",$H32&lt;&gt;"Ready"),"Check inputs",IF(COUNTIFS($A$5:$A$104,$A32,$C$5:$C$104,$C32)=COUNTIFS($A$5:$A$104,$A32,$C$5:$C$104,$C32,$G$5:$G$104,"Ready"),"Ready","Check family demand or rate"))),"Check family demand or rate")</f>
        <v/>
      </c>
      <c r="K32" s="18">
        <f>IFERROR(IF($J32&lt;&gt;"Ready","",SUMIFS($F$5:$F$104,$A$5:$A$104,$A32,$C$5:$C$104,$C32,$G$5:$G$104,"Ready")),"")</f>
        <v/>
      </c>
      <c r="L32" s="18">
        <f>IFERROR(IF(OR($I32="",$K32=""),"",IF($K32&gt;$I32,$K32-$I32,"")),"")</f>
        <v/>
      </c>
      <c r="M32" s="19">
        <f>IFERROR(IF($G32="","",IF(AND($G32="Ready",$H32="Ready",$J32="Ready"),IF($K32&lt;=$I32,"Feasible","Gap"),"Check Inputs")),"Check Inputs")</f>
        <v/>
      </c>
    </row>
    <row r="33">
      <c r="A33" s="15" t="n"/>
      <c r="B33" s="16" t="n"/>
      <c r="C33" s="16" t="n"/>
      <c r="D33" s="17" t="n"/>
      <c r="E33" s="17" t="n"/>
      <c r="F33" s="18">
        <f>IF(AND($A33="",$B33="",$C33="",$D33="",$E33=""),"",IF(OR($A33="",$B33="",$C33="",$D33="",$E33=""),"",IFERROR($D33*$E33,"")))</f>
        <v/>
      </c>
      <c r="G33" s="19">
        <f>IF(AND($A33="",$B33="",$C33="",$D33="",$E33=""),"",IF(OR($A33="",$B33="",$C33="",$D33="",$E33=""),"Complete all inputs",IFERROR(IF(AND(ISNUMBER($A33),ISNUMBER($D33),ISNUMBER($E33),$D33&gt;=0,$E33&gt;=0),"Ready","Check numeric input"),"Check numeric input")))</f>
        <v/>
      </c>
      <c r="H33" s="19">
        <f>IFERROR(IF($G33="","",IF($G33&lt;&gt;"Ready","Check demand input",IF(COUNTIFS('Calendar &amp; Resource Gaps'!$A$5:$A$104,$A33,'Calendar &amp; Resource Gaps'!$B$5:$B$104,$C33)=0,"No period calendar",IF(COUNTIFS('Calendar &amp; Resource Gaps'!$A$5:$A$104,$A33,'Calendar &amp; Resource Gaps'!$B$5:$B$104,$C33)&gt;1,"Duplicate period calendar",IF(COUNTIFS('Calendar &amp; Resource Gaps'!$A$5:$A$104,$A33,'Calendar &amp; Resource Gaps'!$B$5:$B$104,$C33,'Calendar &amp; Resource Gaps'!$D$5:$D$104,"Ready")=1,"Ready","Check period calendar"))))),"Check period calendar")</f>
        <v/>
      </c>
      <c r="I33" s="18">
        <f>IFERROR(IF($H33&lt;&gt;"Ready","",SUMIFS('Calendar &amp; Resource Gaps'!$C$5:$C$104,'Calendar &amp; Resource Gaps'!$A$5:$A$104,$A33,'Calendar &amp; Resource Gaps'!$B$5:$B$104,$C33)),"")</f>
        <v/>
      </c>
      <c r="J33" s="19">
        <f>IFERROR(IF($G33="","",IF(OR($G33&lt;&gt;"Ready",$H33&lt;&gt;"Ready"),"Check inputs",IF(COUNTIFS($A$5:$A$104,$A33,$C$5:$C$104,$C33)=COUNTIFS($A$5:$A$104,$A33,$C$5:$C$104,$C33,$G$5:$G$104,"Ready"),"Ready","Check family demand or rate"))),"Check family demand or rate")</f>
        <v/>
      </c>
      <c r="K33" s="18">
        <f>IFERROR(IF($J33&lt;&gt;"Ready","",SUMIFS($F$5:$F$104,$A$5:$A$104,$A33,$C$5:$C$104,$C33,$G$5:$G$104,"Ready")),"")</f>
        <v/>
      </c>
      <c r="L33" s="18">
        <f>IFERROR(IF(OR($I33="",$K33=""),"",IF($K33&gt;$I33,$K33-$I33,"")),"")</f>
        <v/>
      </c>
      <c r="M33" s="19">
        <f>IFERROR(IF($G33="","",IF(AND($G33="Ready",$H33="Ready",$J33="Ready"),IF($K33&lt;=$I33,"Feasible","Gap"),"Check Inputs")),"Check Inputs")</f>
        <v/>
      </c>
    </row>
    <row r="34">
      <c r="A34" s="15" t="n"/>
      <c r="B34" s="16" t="n"/>
      <c r="C34" s="16" t="n"/>
      <c r="D34" s="17" t="n"/>
      <c r="E34" s="17" t="n"/>
      <c r="F34" s="18">
        <f>IF(AND($A34="",$B34="",$C34="",$D34="",$E34=""),"",IF(OR($A34="",$B34="",$C34="",$D34="",$E34=""),"",IFERROR($D34*$E34,"")))</f>
        <v/>
      </c>
      <c r="G34" s="19">
        <f>IF(AND($A34="",$B34="",$C34="",$D34="",$E34=""),"",IF(OR($A34="",$B34="",$C34="",$D34="",$E34=""),"Complete all inputs",IFERROR(IF(AND(ISNUMBER($A34),ISNUMBER($D34),ISNUMBER($E34),$D34&gt;=0,$E34&gt;=0),"Ready","Check numeric input"),"Check numeric input")))</f>
        <v/>
      </c>
      <c r="H34" s="19">
        <f>IFERROR(IF($G34="","",IF($G34&lt;&gt;"Ready","Check demand input",IF(COUNTIFS('Calendar &amp; Resource Gaps'!$A$5:$A$104,$A34,'Calendar &amp; Resource Gaps'!$B$5:$B$104,$C34)=0,"No period calendar",IF(COUNTIFS('Calendar &amp; Resource Gaps'!$A$5:$A$104,$A34,'Calendar &amp; Resource Gaps'!$B$5:$B$104,$C34)&gt;1,"Duplicate period calendar",IF(COUNTIFS('Calendar &amp; Resource Gaps'!$A$5:$A$104,$A34,'Calendar &amp; Resource Gaps'!$B$5:$B$104,$C34,'Calendar &amp; Resource Gaps'!$D$5:$D$104,"Ready")=1,"Ready","Check period calendar"))))),"Check period calendar")</f>
        <v/>
      </c>
      <c r="I34" s="18">
        <f>IFERROR(IF($H34&lt;&gt;"Ready","",SUMIFS('Calendar &amp; Resource Gaps'!$C$5:$C$104,'Calendar &amp; Resource Gaps'!$A$5:$A$104,$A34,'Calendar &amp; Resource Gaps'!$B$5:$B$104,$C34)),"")</f>
        <v/>
      </c>
      <c r="J34" s="19">
        <f>IFERROR(IF($G34="","",IF(OR($G34&lt;&gt;"Ready",$H34&lt;&gt;"Ready"),"Check inputs",IF(COUNTIFS($A$5:$A$104,$A34,$C$5:$C$104,$C34)=COUNTIFS($A$5:$A$104,$A34,$C$5:$C$104,$C34,$G$5:$G$104,"Ready"),"Ready","Check family demand or rate"))),"Check family demand or rate")</f>
        <v/>
      </c>
      <c r="K34" s="18">
        <f>IFERROR(IF($J34&lt;&gt;"Ready","",SUMIFS($F$5:$F$104,$A$5:$A$104,$A34,$C$5:$C$104,$C34,$G$5:$G$104,"Ready")),"")</f>
        <v/>
      </c>
      <c r="L34" s="18">
        <f>IFERROR(IF(OR($I34="",$K34=""),"",IF($K34&gt;$I34,$K34-$I34,"")),"")</f>
        <v/>
      </c>
      <c r="M34" s="19">
        <f>IFERROR(IF($G34="","",IF(AND($G34="Ready",$H34="Ready",$J34="Ready"),IF($K34&lt;=$I34,"Feasible","Gap"),"Check Inputs")),"Check Inputs")</f>
        <v/>
      </c>
    </row>
    <row r="35">
      <c r="A35" s="15" t="n"/>
      <c r="B35" s="16" t="n"/>
      <c r="C35" s="16" t="n"/>
      <c r="D35" s="17" t="n"/>
      <c r="E35" s="17" t="n"/>
      <c r="F35" s="18">
        <f>IF(AND($A35="",$B35="",$C35="",$D35="",$E35=""),"",IF(OR($A35="",$B35="",$C35="",$D35="",$E35=""),"",IFERROR($D35*$E35,"")))</f>
        <v/>
      </c>
      <c r="G35" s="19">
        <f>IF(AND($A35="",$B35="",$C35="",$D35="",$E35=""),"",IF(OR($A35="",$B35="",$C35="",$D35="",$E35=""),"Complete all inputs",IFERROR(IF(AND(ISNUMBER($A35),ISNUMBER($D35),ISNUMBER($E35),$D35&gt;=0,$E35&gt;=0),"Ready","Check numeric input"),"Check numeric input")))</f>
        <v/>
      </c>
      <c r="H35" s="19">
        <f>IFERROR(IF($G35="","",IF($G35&lt;&gt;"Ready","Check demand input",IF(COUNTIFS('Calendar &amp; Resource Gaps'!$A$5:$A$104,$A35,'Calendar &amp; Resource Gaps'!$B$5:$B$104,$C35)=0,"No period calendar",IF(COUNTIFS('Calendar &amp; Resource Gaps'!$A$5:$A$104,$A35,'Calendar &amp; Resource Gaps'!$B$5:$B$104,$C35)&gt;1,"Duplicate period calendar",IF(COUNTIFS('Calendar &amp; Resource Gaps'!$A$5:$A$104,$A35,'Calendar &amp; Resource Gaps'!$B$5:$B$104,$C35,'Calendar &amp; Resource Gaps'!$D$5:$D$104,"Ready")=1,"Ready","Check period calendar"))))),"Check period calendar")</f>
        <v/>
      </c>
      <c r="I35" s="18">
        <f>IFERROR(IF($H35&lt;&gt;"Ready","",SUMIFS('Calendar &amp; Resource Gaps'!$C$5:$C$104,'Calendar &amp; Resource Gaps'!$A$5:$A$104,$A35,'Calendar &amp; Resource Gaps'!$B$5:$B$104,$C35)),"")</f>
        <v/>
      </c>
      <c r="J35" s="19">
        <f>IFERROR(IF($G35="","",IF(OR($G35&lt;&gt;"Ready",$H35&lt;&gt;"Ready"),"Check inputs",IF(COUNTIFS($A$5:$A$104,$A35,$C$5:$C$104,$C35)=COUNTIFS($A$5:$A$104,$A35,$C$5:$C$104,$C35,$G$5:$G$104,"Ready"),"Ready","Check family demand or rate"))),"Check family demand or rate")</f>
        <v/>
      </c>
      <c r="K35" s="18">
        <f>IFERROR(IF($J35&lt;&gt;"Ready","",SUMIFS($F$5:$F$104,$A$5:$A$104,$A35,$C$5:$C$104,$C35,$G$5:$G$104,"Ready")),"")</f>
        <v/>
      </c>
      <c r="L35" s="18">
        <f>IFERROR(IF(OR($I35="",$K35=""),"",IF($K35&gt;$I35,$K35-$I35,"")),"")</f>
        <v/>
      </c>
      <c r="M35" s="19">
        <f>IFERROR(IF($G35="","",IF(AND($G35="Ready",$H35="Ready",$J35="Ready"),IF($K35&lt;=$I35,"Feasible","Gap"),"Check Inputs")),"Check Inputs")</f>
        <v/>
      </c>
    </row>
    <row r="36">
      <c r="A36" s="15" t="n"/>
      <c r="B36" s="16" t="n"/>
      <c r="C36" s="16" t="n"/>
      <c r="D36" s="17" t="n"/>
      <c r="E36" s="17" t="n"/>
      <c r="F36" s="18">
        <f>IF(AND($A36="",$B36="",$C36="",$D36="",$E36=""),"",IF(OR($A36="",$B36="",$C36="",$D36="",$E36=""),"",IFERROR($D36*$E36,"")))</f>
        <v/>
      </c>
      <c r="G36" s="19">
        <f>IF(AND($A36="",$B36="",$C36="",$D36="",$E36=""),"",IF(OR($A36="",$B36="",$C36="",$D36="",$E36=""),"Complete all inputs",IFERROR(IF(AND(ISNUMBER($A36),ISNUMBER($D36),ISNUMBER($E36),$D36&gt;=0,$E36&gt;=0),"Ready","Check numeric input"),"Check numeric input")))</f>
        <v/>
      </c>
      <c r="H36" s="19">
        <f>IFERROR(IF($G36="","",IF($G36&lt;&gt;"Ready","Check demand input",IF(COUNTIFS('Calendar &amp; Resource Gaps'!$A$5:$A$104,$A36,'Calendar &amp; Resource Gaps'!$B$5:$B$104,$C36)=0,"No period calendar",IF(COUNTIFS('Calendar &amp; Resource Gaps'!$A$5:$A$104,$A36,'Calendar &amp; Resource Gaps'!$B$5:$B$104,$C36)&gt;1,"Duplicate period calendar",IF(COUNTIFS('Calendar &amp; Resource Gaps'!$A$5:$A$104,$A36,'Calendar &amp; Resource Gaps'!$B$5:$B$104,$C36,'Calendar &amp; Resource Gaps'!$D$5:$D$104,"Ready")=1,"Ready","Check period calendar"))))),"Check period calendar")</f>
        <v/>
      </c>
      <c r="I36" s="18">
        <f>IFERROR(IF($H36&lt;&gt;"Ready","",SUMIFS('Calendar &amp; Resource Gaps'!$C$5:$C$104,'Calendar &amp; Resource Gaps'!$A$5:$A$104,$A36,'Calendar &amp; Resource Gaps'!$B$5:$B$104,$C36)),"")</f>
        <v/>
      </c>
      <c r="J36" s="19">
        <f>IFERROR(IF($G36="","",IF(OR($G36&lt;&gt;"Ready",$H36&lt;&gt;"Ready"),"Check inputs",IF(COUNTIFS($A$5:$A$104,$A36,$C$5:$C$104,$C36)=COUNTIFS($A$5:$A$104,$A36,$C$5:$C$104,$C36,$G$5:$G$104,"Ready"),"Ready","Check family demand or rate"))),"Check family demand or rate")</f>
        <v/>
      </c>
      <c r="K36" s="18">
        <f>IFERROR(IF($J36&lt;&gt;"Ready","",SUMIFS($F$5:$F$104,$A$5:$A$104,$A36,$C$5:$C$104,$C36,$G$5:$G$104,"Ready")),"")</f>
        <v/>
      </c>
      <c r="L36" s="18">
        <f>IFERROR(IF(OR($I36="",$K36=""),"",IF($K36&gt;$I36,$K36-$I36,"")),"")</f>
        <v/>
      </c>
      <c r="M36" s="19">
        <f>IFERROR(IF($G36="","",IF(AND($G36="Ready",$H36="Ready",$J36="Ready"),IF($K36&lt;=$I36,"Feasible","Gap"),"Check Inputs")),"Check Inputs")</f>
        <v/>
      </c>
    </row>
    <row r="37">
      <c r="A37" s="15" t="n"/>
      <c r="B37" s="16" t="n"/>
      <c r="C37" s="16" t="n"/>
      <c r="D37" s="17" t="n"/>
      <c r="E37" s="17" t="n"/>
      <c r="F37" s="18">
        <f>IF(AND($A37="",$B37="",$C37="",$D37="",$E37=""),"",IF(OR($A37="",$B37="",$C37="",$D37="",$E37=""),"",IFERROR($D37*$E37,"")))</f>
        <v/>
      </c>
      <c r="G37" s="19">
        <f>IF(AND($A37="",$B37="",$C37="",$D37="",$E37=""),"",IF(OR($A37="",$B37="",$C37="",$D37="",$E37=""),"Complete all inputs",IFERROR(IF(AND(ISNUMBER($A37),ISNUMBER($D37),ISNUMBER($E37),$D37&gt;=0,$E37&gt;=0),"Ready","Check numeric input"),"Check numeric input")))</f>
        <v/>
      </c>
      <c r="H37" s="19">
        <f>IFERROR(IF($G37="","",IF($G37&lt;&gt;"Ready","Check demand input",IF(COUNTIFS('Calendar &amp; Resource Gaps'!$A$5:$A$104,$A37,'Calendar &amp; Resource Gaps'!$B$5:$B$104,$C37)=0,"No period calendar",IF(COUNTIFS('Calendar &amp; Resource Gaps'!$A$5:$A$104,$A37,'Calendar &amp; Resource Gaps'!$B$5:$B$104,$C37)&gt;1,"Duplicate period calendar",IF(COUNTIFS('Calendar &amp; Resource Gaps'!$A$5:$A$104,$A37,'Calendar &amp; Resource Gaps'!$B$5:$B$104,$C37,'Calendar &amp; Resource Gaps'!$D$5:$D$104,"Ready")=1,"Ready","Check period calendar"))))),"Check period calendar")</f>
        <v/>
      </c>
      <c r="I37" s="18">
        <f>IFERROR(IF($H37&lt;&gt;"Ready","",SUMIFS('Calendar &amp; Resource Gaps'!$C$5:$C$104,'Calendar &amp; Resource Gaps'!$A$5:$A$104,$A37,'Calendar &amp; Resource Gaps'!$B$5:$B$104,$C37)),"")</f>
        <v/>
      </c>
      <c r="J37" s="19">
        <f>IFERROR(IF($G37="","",IF(OR($G37&lt;&gt;"Ready",$H37&lt;&gt;"Ready"),"Check inputs",IF(COUNTIFS($A$5:$A$104,$A37,$C$5:$C$104,$C37)=COUNTIFS($A$5:$A$104,$A37,$C$5:$C$104,$C37,$G$5:$G$104,"Ready"),"Ready","Check family demand or rate"))),"Check family demand or rate")</f>
        <v/>
      </c>
      <c r="K37" s="18">
        <f>IFERROR(IF($J37&lt;&gt;"Ready","",SUMIFS($F$5:$F$104,$A$5:$A$104,$A37,$C$5:$C$104,$C37,$G$5:$G$104,"Ready")),"")</f>
        <v/>
      </c>
      <c r="L37" s="18">
        <f>IFERROR(IF(OR($I37="",$K37=""),"",IF($K37&gt;$I37,$K37-$I37,"")),"")</f>
        <v/>
      </c>
      <c r="M37" s="19">
        <f>IFERROR(IF($G37="","",IF(AND($G37="Ready",$H37="Ready",$J37="Ready"),IF($K37&lt;=$I37,"Feasible","Gap"),"Check Inputs")),"Check Inputs")</f>
        <v/>
      </c>
    </row>
    <row r="38">
      <c r="A38" s="15" t="n"/>
      <c r="B38" s="16" t="n"/>
      <c r="C38" s="16" t="n"/>
      <c r="D38" s="17" t="n"/>
      <c r="E38" s="17" t="n"/>
      <c r="F38" s="18">
        <f>IF(AND($A38="",$B38="",$C38="",$D38="",$E38=""),"",IF(OR($A38="",$B38="",$C38="",$D38="",$E38=""),"",IFERROR($D38*$E38,"")))</f>
        <v/>
      </c>
      <c r="G38" s="19">
        <f>IF(AND($A38="",$B38="",$C38="",$D38="",$E38=""),"",IF(OR($A38="",$B38="",$C38="",$D38="",$E38=""),"Complete all inputs",IFERROR(IF(AND(ISNUMBER($A38),ISNUMBER($D38),ISNUMBER($E38),$D38&gt;=0,$E38&gt;=0),"Ready","Check numeric input"),"Check numeric input")))</f>
        <v/>
      </c>
      <c r="H38" s="19">
        <f>IFERROR(IF($G38="","",IF($G38&lt;&gt;"Ready","Check demand input",IF(COUNTIFS('Calendar &amp; Resource Gaps'!$A$5:$A$104,$A38,'Calendar &amp; Resource Gaps'!$B$5:$B$104,$C38)=0,"No period calendar",IF(COUNTIFS('Calendar &amp; Resource Gaps'!$A$5:$A$104,$A38,'Calendar &amp; Resource Gaps'!$B$5:$B$104,$C38)&gt;1,"Duplicate period calendar",IF(COUNTIFS('Calendar &amp; Resource Gaps'!$A$5:$A$104,$A38,'Calendar &amp; Resource Gaps'!$B$5:$B$104,$C38,'Calendar &amp; Resource Gaps'!$D$5:$D$104,"Ready")=1,"Ready","Check period calendar"))))),"Check period calendar")</f>
        <v/>
      </c>
      <c r="I38" s="18">
        <f>IFERROR(IF($H38&lt;&gt;"Ready","",SUMIFS('Calendar &amp; Resource Gaps'!$C$5:$C$104,'Calendar &amp; Resource Gaps'!$A$5:$A$104,$A38,'Calendar &amp; Resource Gaps'!$B$5:$B$104,$C38)),"")</f>
        <v/>
      </c>
      <c r="J38" s="19">
        <f>IFERROR(IF($G38="","",IF(OR($G38&lt;&gt;"Ready",$H38&lt;&gt;"Ready"),"Check inputs",IF(COUNTIFS($A$5:$A$104,$A38,$C$5:$C$104,$C38)=COUNTIFS($A$5:$A$104,$A38,$C$5:$C$104,$C38,$G$5:$G$104,"Ready"),"Ready","Check family demand or rate"))),"Check family demand or rate")</f>
        <v/>
      </c>
      <c r="K38" s="18">
        <f>IFERROR(IF($J38&lt;&gt;"Ready","",SUMIFS($F$5:$F$104,$A$5:$A$104,$A38,$C$5:$C$104,$C38,$G$5:$G$104,"Ready")),"")</f>
        <v/>
      </c>
      <c r="L38" s="18">
        <f>IFERROR(IF(OR($I38="",$K38=""),"",IF($K38&gt;$I38,$K38-$I38,"")),"")</f>
        <v/>
      </c>
      <c r="M38" s="19">
        <f>IFERROR(IF($G38="","",IF(AND($G38="Ready",$H38="Ready",$J38="Ready"),IF($K38&lt;=$I38,"Feasible","Gap"),"Check Inputs")),"Check Inputs")</f>
        <v/>
      </c>
    </row>
    <row r="39">
      <c r="A39" s="15" t="n"/>
      <c r="B39" s="16" t="n"/>
      <c r="C39" s="16" t="n"/>
      <c r="D39" s="17" t="n"/>
      <c r="E39" s="17" t="n"/>
      <c r="F39" s="18">
        <f>IF(AND($A39="",$B39="",$C39="",$D39="",$E39=""),"",IF(OR($A39="",$B39="",$C39="",$D39="",$E39=""),"",IFERROR($D39*$E39,"")))</f>
        <v/>
      </c>
      <c r="G39" s="19">
        <f>IF(AND($A39="",$B39="",$C39="",$D39="",$E39=""),"",IF(OR($A39="",$B39="",$C39="",$D39="",$E39=""),"Complete all inputs",IFERROR(IF(AND(ISNUMBER($A39),ISNUMBER($D39),ISNUMBER($E39),$D39&gt;=0,$E39&gt;=0),"Ready","Check numeric input"),"Check numeric input")))</f>
        <v/>
      </c>
      <c r="H39" s="19">
        <f>IFERROR(IF($G39="","",IF($G39&lt;&gt;"Ready","Check demand input",IF(COUNTIFS('Calendar &amp; Resource Gaps'!$A$5:$A$104,$A39,'Calendar &amp; Resource Gaps'!$B$5:$B$104,$C39)=0,"No period calendar",IF(COUNTIFS('Calendar &amp; Resource Gaps'!$A$5:$A$104,$A39,'Calendar &amp; Resource Gaps'!$B$5:$B$104,$C39)&gt;1,"Duplicate period calendar",IF(COUNTIFS('Calendar &amp; Resource Gaps'!$A$5:$A$104,$A39,'Calendar &amp; Resource Gaps'!$B$5:$B$104,$C39,'Calendar &amp; Resource Gaps'!$D$5:$D$104,"Ready")=1,"Ready","Check period calendar"))))),"Check period calendar")</f>
        <v/>
      </c>
      <c r="I39" s="18">
        <f>IFERROR(IF($H39&lt;&gt;"Ready","",SUMIFS('Calendar &amp; Resource Gaps'!$C$5:$C$104,'Calendar &amp; Resource Gaps'!$A$5:$A$104,$A39,'Calendar &amp; Resource Gaps'!$B$5:$B$104,$C39)),"")</f>
        <v/>
      </c>
      <c r="J39" s="19">
        <f>IFERROR(IF($G39="","",IF(OR($G39&lt;&gt;"Ready",$H39&lt;&gt;"Ready"),"Check inputs",IF(COUNTIFS($A$5:$A$104,$A39,$C$5:$C$104,$C39)=COUNTIFS($A$5:$A$104,$A39,$C$5:$C$104,$C39,$G$5:$G$104,"Ready"),"Ready","Check family demand or rate"))),"Check family demand or rate")</f>
        <v/>
      </c>
      <c r="K39" s="18">
        <f>IFERROR(IF($J39&lt;&gt;"Ready","",SUMIFS($F$5:$F$104,$A$5:$A$104,$A39,$C$5:$C$104,$C39,$G$5:$G$104,"Ready")),"")</f>
        <v/>
      </c>
      <c r="L39" s="18">
        <f>IFERROR(IF(OR($I39="",$K39=""),"",IF($K39&gt;$I39,$K39-$I39,"")),"")</f>
        <v/>
      </c>
      <c r="M39" s="19">
        <f>IFERROR(IF($G39="","",IF(AND($G39="Ready",$H39="Ready",$J39="Ready"),IF($K39&lt;=$I39,"Feasible","Gap"),"Check Inputs")),"Check Inputs")</f>
        <v/>
      </c>
    </row>
    <row r="40">
      <c r="A40" s="15" t="n"/>
      <c r="B40" s="16" t="n"/>
      <c r="C40" s="16" t="n"/>
      <c r="D40" s="17" t="n"/>
      <c r="E40" s="17" t="n"/>
      <c r="F40" s="18">
        <f>IF(AND($A40="",$B40="",$C40="",$D40="",$E40=""),"",IF(OR($A40="",$B40="",$C40="",$D40="",$E40=""),"",IFERROR($D40*$E40,"")))</f>
        <v/>
      </c>
      <c r="G40" s="19">
        <f>IF(AND($A40="",$B40="",$C40="",$D40="",$E40=""),"",IF(OR($A40="",$B40="",$C40="",$D40="",$E40=""),"Complete all inputs",IFERROR(IF(AND(ISNUMBER($A40),ISNUMBER($D40),ISNUMBER($E40),$D40&gt;=0,$E40&gt;=0),"Ready","Check numeric input"),"Check numeric input")))</f>
        <v/>
      </c>
      <c r="H40" s="19">
        <f>IFERROR(IF($G40="","",IF($G40&lt;&gt;"Ready","Check demand input",IF(COUNTIFS('Calendar &amp; Resource Gaps'!$A$5:$A$104,$A40,'Calendar &amp; Resource Gaps'!$B$5:$B$104,$C40)=0,"No period calendar",IF(COUNTIFS('Calendar &amp; Resource Gaps'!$A$5:$A$104,$A40,'Calendar &amp; Resource Gaps'!$B$5:$B$104,$C40)&gt;1,"Duplicate period calendar",IF(COUNTIFS('Calendar &amp; Resource Gaps'!$A$5:$A$104,$A40,'Calendar &amp; Resource Gaps'!$B$5:$B$104,$C40,'Calendar &amp; Resource Gaps'!$D$5:$D$104,"Ready")=1,"Ready","Check period calendar"))))),"Check period calendar")</f>
        <v/>
      </c>
      <c r="I40" s="18">
        <f>IFERROR(IF($H40&lt;&gt;"Ready","",SUMIFS('Calendar &amp; Resource Gaps'!$C$5:$C$104,'Calendar &amp; Resource Gaps'!$A$5:$A$104,$A40,'Calendar &amp; Resource Gaps'!$B$5:$B$104,$C40)),"")</f>
        <v/>
      </c>
      <c r="J40" s="19">
        <f>IFERROR(IF($G40="","",IF(OR($G40&lt;&gt;"Ready",$H40&lt;&gt;"Ready"),"Check inputs",IF(COUNTIFS($A$5:$A$104,$A40,$C$5:$C$104,$C40)=COUNTIFS($A$5:$A$104,$A40,$C$5:$C$104,$C40,$G$5:$G$104,"Ready"),"Ready","Check family demand or rate"))),"Check family demand or rate")</f>
        <v/>
      </c>
      <c r="K40" s="18">
        <f>IFERROR(IF($J40&lt;&gt;"Ready","",SUMIFS($F$5:$F$104,$A$5:$A$104,$A40,$C$5:$C$104,$C40,$G$5:$G$104,"Ready")),"")</f>
        <v/>
      </c>
      <c r="L40" s="18">
        <f>IFERROR(IF(OR($I40="",$K40=""),"",IF($K40&gt;$I40,$K40-$I40,"")),"")</f>
        <v/>
      </c>
      <c r="M40" s="19">
        <f>IFERROR(IF($G40="","",IF(AND($G40="Ready",$H40="Ready",$J40="Ready"),IF($K40&lt;=$I40,"Feasible","Gap"),"Check Inputs")),"Check Inputs")</f>
        <v/>
      </c>
    </row>
    <row r="41">
      <c r="A41" s="15" t="n"/>
      <c r="B41" s="16" t="n"/>
      <c r="C41" s="16" t="n"/>
      <c r="D41" s="17" t="n"/>
      <c r="E41" s="17" t="n"/>
      <c r="F41" s="18">
        <f>IF(AND($A41="",$B41="",$C41="",$D41="",$E41=""),"",IF(OR($A41="",$B41="",$C41="",$D41="",$E41=""),"",IFERROR($D41*$E41,"")))</f>
        <v/>
      </c>
      <c r="G41" s="19">
        <f>IF(AND($A41="",$B41="",$C41="",$D41="",$E41=""),"",IF(OR($A41="",$B41="",$C41="",$D41="",$E41=""),"Complete all inputs",IFERROR(IF(AND(ISNUMBER($A41),ISNUMBER($D41),ISNUMBER($E41),$D41&gt;=0,$E41&gt;=0),"Ready","Check numeric input"),"Check numeric input")))</f>
        <v/>
      </c>
      <c r="H41" s="19">
        <f>IFERROR(IF($G41="","",IF($G41&lt;&gt;"Ready","Check demand input",IF(COUNTIFS('Calendar &amp; Resource Gaps'!$A$5:$A$104,$A41,'Calendar &amp; Resource Gaps'!$B$5:$B$104,$C41)=0,"No period calendar",IF(COUNTIFS('Calendar &amp; Resource Gaps'!$A$5:$A$104,$A41,'Calendar &amp; Resource Gaps'!$B$5:$B$104,$C41)&gt;1,"Duplicate period calendar",IF(COUNTIFS('Calendar &amp; Resource Gaps'!$A$5:$A$104,$A41,'Calendar &amp; Resource Gaps'!$B$5:$B$104,$C41,'Calendar &amp; Resource Gaps'!$D$5:$D$104,"Ready")=1,"Ready","Check period calendar"))))),"Check period calendar")</f>
        <v/>
      </c>
      <c r="I41" s="18">
        <f>IFERROR(IF($H41&lt;&gt;"Ready","",SUMIFS('Calendar &amp; Resource Gaps'!$C$5:$C$104,'Calendar &amp; Resource Gaps'!$A$5:$A$104,$A41,'Calendar &amp; Resource Gaps'!$B$5:$B$104,$C41)),"")</f>
        <v/>
      </c>
      <c r="J41" s="19">
        <f>IFERROR(IF($G41="","",IF(OR($G41&lt;&gt;"Ready",$H41&lt;&gt;"Ready"),"Check inputs",IF(COUNTIFS($A$5:$A$104,$A41,$C$5:$C$104,$C41)=COUNTIFS($A$5:$A$104,$A41,$C$5:$C$104,$C41,$G$5:$G$104,"Ready"),"Ready","Check family demand or rate"))),"Check family demand or rate")</f>
        <v/>
      </c>
      <c r="K41" s="18">
        <f>IFERROR(IF($J41&lt;&gt;"Ready","",SUMIFS($F$5:$F$104,$A$5:$A$104,$A41,$C$5:$C$104,$C41,$G$5:$G$104,"Ready")),"")</f>
        <v/>
      </c>
      <c r="L41" s="18">
        <f>IFERROR(IF(OR($I41="",$K41=""),"",IF($K41&gt;$I41,$K41-$I41,"")),"")</f>
        <v/>
      </c>
      <c r="M41" s="19">
        <f>IFERROR(IF($G41="","",IF(AND($G41="Ready",$H41="Ready",$J41="Ready"),IF($K41&lt;=$I41,"Feasible","Gap"),"Check Inputs")),"Check Inputs")</f>
        <v/>
      </c>
    </row>
    <row r="42">
      <c r="A42" s="15" t="n"/>
      <c r="B42" s="16" t="n"/>
      <c r="C42" s="16" t="n"/>
      <c r="D42" s="17" t="n"/>
      <c r="E42" s="17" t="n"/>
      <c r="F42" s="18">
        <f>IF(AND($A42="",$B42="",$C42="",$D42="",$E42=""),"",IF(OR($A42="",$B42="",$C42="",$D42="",$E42=""),"",IFERROR($D42*$E42,"")))</f>
        <v/>
      </c>
      <c r="G42" s="19">
        <f>IF(AND($A42="",$B42="",$C42="",$D42="",$E42=""),"",IF(OR($A42="",$B42="",$C42="",$D42="",$E42=""),"Complete all inputs",IFERROR(IF(AND(ISNUMBER($A42),ISNUMBER($D42),ISNUMBER($E42),$D42&gt;=0,$E42&gt;=0),"Ready","Check numeric input"),"Check numeric input")))</f>
        <v/>
      </c>
      <c r="H42" s="19">
        <f>IFERROR(IF($G42="","",IF($G42&lt;&gt;"Ready","Check demand input",IF(COUNTIFS('Calendar &amp; Resource Gaps'!$A$5:$A$104,$A42,'Calendar &amp; Resource Gaps'!$B$5:$B$104,$C42)=0,"No period calendar",IF(COUNTIFS('Calendar &amp; Resource Gaps'!$A$5:$A$104,$A42,'Calendar &amp; Resource Gaps'!$B$5:$B$104,$C42)&gt;1,"Duplicate period calendar",IF(COUNTIFS('Calendar &amp; Resource Gaps'!$A$5:$A$104,$A42,'Calendar &amp; Resource Gaps'!$B$5:$B$104,$C42,'Calendar &amp; Resource Gaps'!$D$5:$D$104,"Ready")=1,"Ready","Check period calendar"))))),"Check period calendar")</f>
        <v/>
      </c>
      <c r="I42" s="18">
        <f>IFERROR(IF($H42&lt;&gt;"Ready","",SUMIFS('Calendar &amp; Resource Gaps'!$C$5:$C$104,'Calendar &amp; Resource Gaps'!$A$5:$A$104,$A42,'Calendar &amp; Resource Gaps'!$B$5:$B$104,$C42)),"")</f>
        <v/>
      </c>
      <c r="J42" s="19">
        <f>IFERROR(IF($G42="","",IF(OR($G42&lt;&gt;"Ready",$H42&lt;&gt;"Ready"),"Check inputs",IF(COUNTIFS($A$5:$A$104,$A42,$C$5:$C$104,$C42)=COUNTIFS($A$5:$A$104,$A42,$C$5:$C$104,$C42,$G$5:$G$104,"Ready"),"Ready","Check family demand or rate"))),"Check family demand or rate")</f>
        <v/>
      </c>
      <c r="K42" s="18">
        <f>IFERROR(IF($J42&lt;&gt;"Ready","",SUMIFS($F$5:$F$104,$A$5:$A$104,$A42,$C$5:$C$104,$C42,$G$5:$G$104,"Ready")),"")</f>
        <v/>
      </c>
      <c r="L42" s="18">
        <f>IFERROR(IF(OR($I42="",$K42=""),"",IF($K42&gt;$I42,$K42-$I42,"")),"")</f>
        <v/>
      </c>
      <c r="M42" s="19">
        <f>IFERROR(IF($G42="","",IF(AND($G42="Ready",$H42="Ready",$J42="Ready"),IF($K42&lt;=$I42,"Feasible","Gap"),"Check Inputs")),"Check Inputs")</f>
        <v/>
      </c>
    </row>
    <row r="43">
      <c r="A43" s="15" t="n"/>
      <c r="B43" s="16" t="n"/>
      <c r="C43" s="16" t="n"/>
      <c r="D43" s="17" t="n"/>
      <c r="E43" s="17" t="n"/>
      <c r="F43" s="18">
        <f>IF(AND($A43="",$B43="",$C43="",$D43="",$E43=""),"",IF(OR($A43="",$B43="",$C43="",$D43="",$E43=""),"",IFERROR($D43*$E43,"")))</f>
        <v/>
      </c>
      <c r="G43" s="19">
        <f>IF(AND($A43="",$B43="",$C43="",$D43="",$E43=""),"",IF(OR($A43="",$B43="",$C43="",$D43="",$E43=""),"Complete all inputs",IFERROR(IF(AND(ISNUMBER($A43),ISNUMBER($D43),ISNUMBER($E43),$D43&gt;=0,$E43&gt;=0),"Ready","Check numeric input"),"Check numeric input")))</f>
        <v/>
      </c>
      <c r="H43" s="19">
        <f>IFERROR(IF($G43="","",IF($G43&lt;&gt;"Ready","Check demand input",IF(COUNTIFS('Calendar &amp; Resource Gaps'!$A$5:$A$104,$A43,'Calendar &amp; Resource Gaps'!$B$5:$B$104,$C43)=0,"No period calendar",IF(COUNTIFS('Calendar &amp; Resource Gaps'!$A$5:$A$104,$A43,'Calendar &amp; Resource Gaps'!$B$5:$B$104,$C43)&gt;1,"Duplicate period calendar",IF(COUNTIFS('Calendar &amp; Resource Gaps'!$A$5:$A$104,$A43,'Calendar &amp; Resource Gaps'!$B$5:$B$104,$C43,'Calendar &amp; Resource Gaps'!$D$5:$D$104,"Ready")=1,"Ready","Check period calendar"))))),"Check period calendar")</f>
        <v/>
      </c>
      <c r="I43" s="18">
        <f>IFERROR(IF($H43&lt;&gt;"Ready","",SUMIFS('Calendar &amp; Resource Gaps'!$C$5:$C$104,'Calendar &amp; Resource Gaps'!$A$5:$A$104,$A43,'Calendar &amp; Resource Gaps'!$B$5:$B$104,$C43)),"")</f>
        <v/>
      </c>
      <c r="J43" s="19">
        <f>IFERROR(IF($G43="","",IF(OR($G43&lt;&gt;"Ready",$H43&lt;&gt;"Ready"),"Check inputs",IF(COUNTIFS($A$5:$A$104,$A43,$C$5:$C$104,$C43)=COUNTIFS($A$5:$A$104,$A43,$C$5:$C$104,$C43,$G$5:$G$104,"Ready"),"Ready","Check family demand or rate"))),"Check family demand or rate")</f>
        <v/>
      </c>
      <c r="K43" s="18">
        <f>IFERROR(IF($J43&lt;&gt;"Ready","",SUMIFS($F$5:$F$104,$A$5:$A$104,$A43,$C$5:$C$104,$C43,$G$5:$G$104,"Ready")),"")</f>
        <v/>
      </c>
      <c r="L43" s="18">
        <f>IFERROR(IF(OR($I43="",$K43=""),"",IF($K43&gt;$I43,$K43-$I43,"")),"")</f>
        <v/>
      </c>
      <c r="M43" s="19">
        <f>IFERROR(IF($G43="","",IF(AND($G43="Ready",$H43="Ready",$J43="Ready"),IF($K43&lt;=$I43,"Feasible","Gap"),"Check Inputs")),"Check Inputs")</f>
        <v/>
      </c>
    </row>
    <row r="44">
      <c r="A44" s="15" t="n"/>
      <c r="B44" s="16" t="n"/>
      <c r="C44" s="16" t="n"/>
      <c r="D44" s="17" t="n"/>
      <c r="E44" s="17" t="n"/>
      <c r="F44" s="18">
        <f>IF(AND($A44="",$B44="",$C44="",$D44="",$E44=""),"",IF(OR($A44="",$B44="",$C44="",$D44="",$E44=""),"",IFERROR($D44*$E44,"")))</f>
        <v/>
      </c>
      <c r="G44" s="19">
        <f>IF(AND($A44="",$B44="",$C44="",$D44="",$E44=""),"",IF(OR($A44="",$B44="",$C44="",$D44="",$E44=""),"Complete all inputs",IFERROR(IF(AND(ISNUMBER($A44),ISNUMBER($D44),ISNUMBER($E44),$D44&gt;=0,$E44&gt;=0),"Ready","Check numeric input"),"Check numeric input")))</f>
        <v/>
      </c>
      <c r="H44" s="19">
        <f>IFERROR(IF($G44="","",IF($G44&lt;&gt;"Ready","Check demand input",IF(COUNTIFS('Calendar &amp; Resource Gaps'!$A$5:$A$104,$A44,'Calendar &amp; Resource Gaps'!$B$5:$B$104,$C44)=0,"No period calendar",IF(COUNTIFS('Calendar &amp; Resource Gaps'!$A$5:$A$104,$A44,'Calendar &amp; Resource Gaps'!$B$5:$B$104,$C44)&gt;1,"Duplicate period calendar",IF(COUNTIFS('Calendar &amp; Resource Gaps'!$A$5:$A$104,$A44,'Calendar &amp; Resource Gaps'!$B$5:$B$104,$C44,'Calendar &amp; Resource Gaps'!$D$5:$D$104,"Ready")=1,"Ready","Check period calendar"))))),"Check period calendar")</f>
        <v/>
      </c>
      <c r="I44" s="18">
        <f>IFERROR(IF($H44&lt;&gt;"Ready","",SUMIFS('Calendar &amp; Resource Gaps'!$C$5:$C$104,'Calendar &amp; Resource Gaps'!$A$5:$A$104,$A44,'Calendar &amp; Resource Gaps'!$B$5:$B$104,$C44)),"")</f>
        <v/>
      </c>
      <c r="J44" s="19">
        <f>IFERROR(IF($G44="","",IF(OR($G44&lt;&gt;"Ready",$H44&lt;&gt;"Ready"),"Check inputs",IF(COUNTIFS($A$5:$A$104,$A44,$C$5:$C$104,$C44)=COUNTIFS($A$5:$A$104,$A44,$C$5:$C$104,$C44,$G$5:$G$104,"Ready"),"Ready","Check family demand or rate"))),"Check family demand or rate")</f>
        <v/>
      </c>
      <c r="K44" s="18">
        <f>IFERROR(IF($J44&lt;&gt;"Ready","",SUMIFS($F$5:$F$104,$A$5:$A$104,$A44,$C$5:$C$104,$C44,$G$5:$G$104,"Ready")),"")</f>
        <v/>
      </c>
      <c r="L44" s="18">
        <f>IFERROR(IF(OR($I44="",$K44=""),"",IF($K44&gt;$I44,$K44-$I44,"")),"")</f>
        <v/>
      </c>
      <c r="M44" s="19">
        <f>IFERROR(IF($G44="","",IF(AND($G44="Ready",$H44="Ready",$J44="Ready"),IF($K44&lt;=$I44,"Feasible","Gap"),"Check Inputs")),"Check Inputs")</f>
        <v/>
      </c>
    </row>
    <row r="45">
      <c r="A45" s="15" t="n"/>
      <c r="B45" s="16" t="n"/>
      <c r="C45" s="16" t="n"/>
      <c r="D45" s="17" t="n"/>
      <c r="E45" s="17" t="n"/>
      <c r="F45" s="18">
        <f>IF(AND($A45="",$B45="",$C45="",$D45="",$E45=""),"",IF(OR($A45="",$B45="",$C45="",$D45="",$E45=""),"",IFERROR($D45*$E45,"")))</f>
        <v/>
      </c>
      <c r="G45" s="19">
        <f>IF(AND($A45="",$B45="",$C45="",$D45="",$E45=""),"",IF(OR($A45="",$B45="",$C45="",$D45="",$E45=""),"Complete all inputs",IFERROR(IF(AND(ISNUMBER($A45),ISNUMBER($D45),ISNUMBER($E45),$D45&gt;=0,$E45&gt;=0),"Ready","Check numeric input"),"Check numeric input")))</f>
        <v/>
      </c>
      <c r="H45" s="19">
        <f>IFERROR(IF($G45="","",IF($G45&lt;&gt;"Ready","Check demand input",IF(COUNTIFS('Calendar &amp; Resource Gaps'!$A$5:$A$104,$A45,'Calendar &amp; Resource Gaps'!$B$5:$B$104,$C45)=0,"No period calendar",IF(COUNTIFS('Calendar &amp; Resource Gaps'!$A$5:$A$104,$A45,'Calendar &amp; Resource Gaps'!$B$5:$B$104,$C45)&gt;1,"Duplicate period calendar",IF(COUNTIFS('Calendar &amp; Resource Gaps'!$A$5:$A$104,$A45,'Calendar &amp; Resource Gaps'!$B$5:$B$104,$C45,'Calendar &amp; Resource Gaps'!$D$5:$D$104,"Ready")=1,"Ready","Check period calendar"))))),"Check period calendar")</f>
        <v/>
      </c>
      <c r="I45" s="18">
        <f>IFERROR(IF($H45&lt;&gt;"Ready","",SUMIFS('Calendar &amp; Resource Gaps'!$C$5:$C$104,'Calendar &amp; Resource Gaps'!$A$5:$A$104,$A45,'Calendar &amp; Resource Gaps'!$B$5:$B$104,$C45)),"")</f>
        <v/>
      </c>
      <c r="J45" s="19">
        <f>IFERROR(IF($G45="","",IF(OR($G45&lt;&gt;"Ready",$H45&lt;&gt;"Ready"),"Check inputs",IF(COUNTIFS($A$5:$A$104,$A45,$C$5:$C$104,$C45)=COUNTIFS($A$5:$A$104,$A45,$C$5:$C$104,$C45,$G$5:$G$104,"Ready"),"Ready","Check family demand or rate"))),"Check family demand or rate")</f>
        <v/>
      </c>
      <c r="K45" s="18">
        <f>IFERROR(IF($J45&lt;&gt;"Ready","",SUMIFS($F$5:$F$104,$A$5:$A$104,$A45,$C$5:$C$104,$C45,$G$5:$G$104,"Ready")),"")</f>
        <v/>
      </c>
      <c r="L45" s="18">
        <f>IFERROR(IF(OR($I45="",$K45=""),"",IF($K45&gt;$I45,$K45-$I45,"")),"")</f>
        <v/>
      </c>
      <c r="M45" s="19">
        <f>IFERROR(IF($G45="","",IF(AND($G45="Ready",$H45="Ready",$J45="Ready"),IF($K45&lt;=$I45,"Feasible","Gap"),"Check Inputs")),"Check Inputs")</f>
        <v/>
      </c>
    </row>
    <row r="46">
      <c r="A46" s="15" t="n"/>
      <c r="B46" s="16" t="n"/>
      <c r="C46" s="16" t="n"/>
      <c r="D46" s="17" t="n"/>
      <c r="E46" s="17" t="n"/>
      <c r="F46" s="18">
        <f>IF(AND($A46="",$B46="",$C46="",$D46="",$E46=""),"",IF(OR($A46="",$B46="",$C46="",$D46="",$E46=""),"",IFERROR($D46*$E46,"")))</f>
        <v/>
      </c>
      <c r="G46" s="19">
        <f>IF(AND($A46="",$B46="",$C46="",$D46="",$E46=""),"",IF(OR($A46="",$B46="",$C46="",$D46="",$E46=""),"Complete all inputs",IFERROR(IF(AND(ISNUMBER($A46),ISNUMBER($D46),ISNUMBER($E46),$D46&gt;=0,$E46&gt;=0),"Ready","Check numeric input"),"Check numeric input")))</f>
        <v/>
      </c>
      <c r="H46" s="19">
        <f>IFERROR(IF($G46="","",IF($G46&lt;&gt;"Ready","Check demand input",IF(COUNTIFS('Calendar &amp; Resource Gaps'!$A$5:$A$104,$A46,'Calendar &amp; Resource Gaps'!$B$5:$B$104,$C46)=0,"No period calendar",IF(COUNTIFS('Calendar &amp; Resource Gaps'!$A$5:$A$104,$A46,'Calendar &amp; Resource Gaps'!$B$5:$B$104,$C46)&gt;1,"Duplicate period calendar",IF(COUNTIFS('Calendar &amp; Resource Gaps'!$A$5:$A$104,$A46,'Calendar &amp; Resource Gaps'!$B$5:$B$104,$C46,'Calendar &amp; Resource Gaps'!$D$5:$D$104,"Ready")=1,"Ready","Check period calendar"))))),"Check period calendar")</f>
        <v/>
      </c>
      <c r="I46" s="18">
        <f>IFERROR(IF($H46&lt;&gt;"Ready","",SUMIFS('Calendar &amp; Resource Gaps'!$C$5:$C$104,'Calendar &amp; Resource Gaps'!$A$5:$A$104,$A46,'Calendar &amp; Resource Gaps'!$B$5:$B$104,$C46)),"")</f>
        <v/>
      </c>
      <c r="J46" s="19">
        <f>IFERROR(IF($G46="","",IF(OR($G46&lt;&gt;"Ready",$H46&lt;&gt;"Ready"),"Check inputs",IF(COUNTIFS($A$5:$A$104,$A46,$C$5:$C$104,$C46)=COUNTIFS($A$5:$A$104,$A46,$C$5:$C$104,$C46,$G$5:$G$104,"Ready"),"Ready","Check family demand or rate"))),"Check family demand or rate")</f>
        <v/>
      </c>
      <c r="K46" s="18">
        <f>IFERROR(IF($J46&lt;&gt;"Ready","",SUMIFS($F$5:$F$104,$A$5:$A$104,$A46,$C$5:$C$104,$C46,$G$5:$G$104,"Ready")),"")</f>
        <v/>
      </c>
      <c r="L46" s="18">
        <f>IFERROR(IF(OR($I46="",$K46=""),"",IF($K46&gt;$I46,$K46-$I46,"")),"")</f>
        <v/>
      </c>
      <c r="M46" s="19">
        <f>IFERROR(IF($G46="","",IF(AND($G46="Ready",$H46="Ready",$J46="Ready"),IF($K46&lt;=$I46,"Feasible","Gap"),"Check Inputs")),"Check Inputs")</f>
        <v/>
      </c>
    </row>
    <row r="47">
      <c r="A47" s="15" t="n"/>
      <c r="B47" s="16" t="n"/>
      <c r="C47" s="16" t="n"/>
      <c r="D47" s="17" t="n"/>
      <c r="E47" s="17" t="n"/>
      <c r="F47" s="18">
        <f>IF(AND($A47="",$B47="",$C47="",$D47="",$E47=""),"",IF(OR($A47="",$B47="",$C47="",$D47="",$E47=""),"",IFERROR($D47*$E47,"")))</f>
        <v/>
      </c>
      <c r="G47" s="19">
        <f>IF(AND($A47="",$B47="",$C47="",$D47="",$E47=""),"",IF(OR($A47="",$B47="",$C47="",$D47="",$E47=""),"Complete all inputs",IFERROR(IF(AND(ISNUMBER($A47),ISNUMBER($D47),ISNUMBER($E47),$D47&gt;=0,$E47&gt;=0),"Ready","Check numeric input"),"Check numeric input")))</f>
        <v/>
      </c>
      <c r="H47" s="19">
        <f>IFERROR(IF($G47="","",IF($G47&lt;&gt;"Ready","Check demand input",IF(COUNTIFS('Calendar &amp; Resource Gaps'!$A$5:$A$104,$A47,'Calendar &amp; Resource Gaps'!$B$5:$B$104,$C47)=0,"No period calendar",IF(COUNTIFS('Calendar &amp; Resource Gaps'!$A$5:$A$104,$A47,'Calendar &amp; Resource Gaps'!$B$5:$B$104,$C47)&gt;1,"Duplicate period calendar",IF(COUNTIFS('Calendar &amp; Resource Gaps'!$A$5:$A$104,$A47,'Calendar &amp; Resource Gaps'!$B$5:$B$104,$C47,'Calendar &amp; Resource Gaps'!$D$5:$D$104,"Ready")=1,"Ready","Check period calendar"))))),"Check period calendar")</f>
        <v/>
      </c>
      <c r="I47" s="18">
        <f>IFERROR(IF($H47&lt;&gt;"Ready","",SUMIFS('Calendar &amp; Resource Gaps'!$C$5:$C$104,'Calendar &amp; Resource Gaps'!$A$5:$A$104,$A47,'Calendar &amp; Resource Gaps'!$B$5:$B$104,$C47)),"")</f>
        <v/>
      </c>
      <c r="J47" s="19">
        <f>IFERROR(IF($G47="","",IF(OR($G47&lt;&gt;"Ready",$H47&lt;&gt;"Ready"),"Check inputs",IF(COUNTIFS($A$5:$A$104,$A47,$C$5:$C$104,$C47)=COUNTIFS($A$5:$A$104,$A47,$C$5:$C$104,$C47,$G$5:$G$104,"Ready"),"Ready","Check family demand or rate"))),"Check family demand or rate")</f>
        <v/>
      </c>
      <c r="K47" s="18">
        <f>IFERROR(IF($J47&lt;&gt;"Ready","",SUMIFS($F$5:$F$104,$A$5:$A$104,$A47,$C$5:$C$104,$C47,$G$5:$G$104,"Ready")),"")</f>
        <v/>
      </c>
      <c r="L47" s="18">
        <f>IFERROR(IF(OR($I47="",$K47=""),"",IF($K47&gt;$I47,$K47-$I47,"")),"")</f>
        <v/>
      </c>
      <c r="M47" s="19">
        <f>IFERROR(IF($G47="","",IF(AND($G47="Ready",$H47="Ready",$J47="Ready"),IF($K47&lt;=$I47,"Feasible","Gap"),"Check Inputs")),"Check Inputs")</f>
        <v/>
      </c>
    </row>
    <row r="48">
      <c r="A48" s="15" t="n"/>
      <c r="B48" s="16" t="n"/>
      <c r="C48" s="16" t="n"/>
      <c r="D48" s="17" t="n"/>
      <c r="E48" s="17" t="n"/>
      <c r="F48" s="18">
        <f>IF(AND($A48="",$B48="",$C48="",$D48="",$E48=""),"",IF(OR($A48="",$B48="",$C48="",$D48="",$E48=""),"",IFERROR($D48*$E48,"")))</f>
        <v/>
      </c>
      <c r="G48" s="19">
        <f>IF(AND($A48="",$B48="",$C48="",$D48="",$E48=""),"",IF(OR($A48="",$B48="",$C48="",$D48="",$E48=""),"Complete all inputs",IFERROR(IF(AND(ISNUMBER($A48),ISNUMBER($D48),ISNUMBER($E48),$D48&gt;=0,$E48&gt;=0),"Ready","Check numeric input"),"Check numeric input")))</f>
        <v/>
      </c>
      <c r="H48" s="19">
        <f>IFERROR(IF($G48="","",IF($G48&lt;&gt;"Ready","Check demand input",IF(COUNTIFS('Calendar &amp; Resource Gaps'!$A$5:$A$104,$A48,'Calendar &amp; Resource Gaps'!$B$5:$B$104,$C48)=0,"No period calendar",IF(COUNTIFS('Calendar &amp; Resource Gaps'!$A$5:$A$104,$A48,'Calendar &amp; Resource Gaps'!$B$5:$B$104,$C48)&gt;1,"Duplicate period calendar",IF(COUNTIFS('Calendar &amp; Resource Gaps'!$A$5:$A$104,$A48,'Calendar &amp; Resource Gaps'!$B$5:$B$104,$C48,'Calendar &amp; Resource Gaps'!$D$5:$D$104,"Ready")=1,"Ready","Check period calendar"))))),"Check period calendar")</f>
        <v/>
      </c>
      <c r="I48" s="18">
        <f>IFERROR(IF($H48&lt;&gt;"Ready","",SUMIFS('Calendar &amp; Resource Gaps'!$C$5:$C$104,'Calendar &amp; Resource Gaps'!$A$5:$A$104,$A48,'Calendar &amp; Resource Gaps'!$B$5:$B$104,$C48)),"")</f>
        <v/>
      </c>
      <c r="J48" s="19">
        <f>IFERROR(IF($G48="","",IF(OR($G48&lt;&gt;"Ready",$H48&lt;&gt;"Ready"),"Check inputs",IF(COUNTIFS($A$5:$A$104,$A48,$C$5:$C$104,$C48)=COUNTIFS($A$5:$A$104,$A48,$C$5:$C$104,$C48,$G$5:$G$104,"Ready"),"Ready","Check family demand or rate"))),"Check family demand or rate")</f>
        <v/>
      </c>
      <c r="K48" s="18">
        <f>IFERROR(IF($J48&lt;&gt;"Ready","",SUMIFS($F$5:$F$104,$A$5:$A$104,$A48,$C$5:$C$104,$C48,$G$5:$G$104,"Ready")),"")</f>
        <v/>
      </c>
      <c r="L48" s="18">
        <f>IFERROR(IF(OR($I48="",$K48=""),"",IF($K48&gt;$I48,$K48-$I48,"")),"")</f>
        <v/>
      </c>
      <c r="M48" s="19">
        <f>IFERROR(IF($G48="","",IF(AND($G48="Ready",$H48="Ready",$J48="Ready"),IF($K48&lt;=$I48,"Feasible","Gap"),"Check Inputs")),"Check Inputs")</f>
        <v/>
      </c>
    </row>
    <row r="49">
      <c r="A49" s="15" t="n"/>
      <c r="B49" s="16" t="n"/>
      <c r="C49" s="16" t="n"/>
      <c r="D49" s="17" t="n"/>
      <c r="E49" s="17" t="n"/>
      <c r="F49" s="18">
        <f>IF(AND($A49="",$B49="",$C49="",$D49="",$E49=""),"",IF(OR($A49="",$B49="",$C49="",$D49="",$E49=""),"",IFERROR($D49*$E49,"")))</f>
        <v/>
      </c>
      <c r="G49" s="19">
        <f>IF(AND($A49="",$B49="",$C49="",$D49="",$E49=""),"",IF(OR($A49="",$B49="",$C49="",$D49="",$E49=""),"Complete all inputs",IFERROR(IF(AND(ISNUMBER($A49),ISNUMBER($D49),ISNUMBER($E49),$D49&gt;=0,$E49&gt;=0),"Ready","Check numeric input"),"Check numeric input")))</f>
        <v/>
      </c>
      <c r="H49" s="19">
        <f>IFERROR(IF($G49="","",IF($G49&lt;&gt;"Ready","Check demand input",IF(COUNTIFS('Calendar &amp; Resource Gaps'!$A$5:$A$104,$A49,'Calendar &amp; Resource Gaps'!$B$5:$B$104,$C49)=0,"No period calendar",IF(COUNTIFS('Calendar &amp; Resource Gaps'!$A$5:$A$104,$A49,'Calendar &amp; Resource Gaps'!$B$5:$B$104,$C49)&gt;1,"Duplicate period calendar",IF(COUNTIFS('Calendar &amp; Resource Gaps'!$A$5:$A$104,$A49,'Calendar &amp; Resource Gaps'!$B$5:$B$104,$C49,'Calendar &amp; Resource Gaps'!$D$5:$D$104,"Ready")=1,"Ready","Check period calendar"))))),"Check period calendar")</f>
        <v/>
      </c>
      <c r="I49" s="18">
        <f>IFERROR(IF($H49&lt;&gt;"Ready","",SUMIFS('Calendar &amp; Resource Gaps'!$C$5:$C$104,'Calendar &amp; Resource Gaps'!$A$5:$A$104,$A49,'Calendar &amp; Resource Gaps'!$B$5:$B$104,$C49)),"")</f>
        <v/>
      </c>
      <c r="J49" s="19">
        <f>IFERROR(IF($G49="","",IF(OR($G49&lt;&gt;"Ready",$H49&lt;&gt;"Ready"),"Check inputs",IF(COUNTIFS($A$5:$A$104,$A49,$C$5:$C$104,$C49)=COUNTIFS($A$5:$A$104,$A49,$C$5:$C$104,$C49,$G$5:$G$104,"Ready"),"Ready","Check family demand or rate"))),"Check family demand or rate")</f>
        <v/>
      </c>
      <c r="K49" s="18">
        <f>IFERROR(IF($J49&lt;&gt;"Ready","",SUMIFS($F$5:$F$104,$A$5:$A$104,$A49,$C$5:$C$104,$C49,$G$5:$G$104,"Ready")),"")</f>
        <v/>
      </c>
      <c r="L49" s="18">
        <f>IFERROR(IF(OR($I49="",$K49=""),"",IF($K49&gt;$I49,$K49-$I49,"")),"")</f>
        <v/>
      </c>
      <c r="M49" s="19">
        <f>IFERROR(IF($G49="","",IF(AND($G49="Ready",$H49="Ready",$J49="Ready"),IF($K49&lt;=$I49,"Feasible","Gap"),"Check Inputs")),"Check Inputs")</f>
        <v/>
      </c>
    </row>
    <row r="50">
      <c r="A50" s="15" t="n"/>
      <c r="B50" s="16" t="n"/>
      <c r="C50" s="16" t="n"/>
      <c r="D50" s="17" t="n"/>
      <c r="E50" s="17" t="n"/>
      <c r="F50" s="18">
        <f>IF(AND($A50="",$B50="",$C50="",$D50="",$E50=""),"",IF(OR($A50="",$B50="",$C50="",$D50="",$E50=""),"",IFERROR($D50*$E50,"")))</f>
        <v/>
      </c>
      <c r="G50" s="19">
        <f>IF(AND($A50="",$B50="",$C50="",$D50="",$E50=""),"",IF(OR($A50="",$B50="",$C50="",$D50="",$E50=""),"Complete all inputs",IFERROR(IF(AND(ISNUMBER($A50),ISNUMBER($D50),ISNUMBER($E50),$D50&gt;=0,$E50&gt;=0),"Ready","Check numeric input"),"Check numeric input")))</f>
        <v/>
      </c>
      <c r="H50" s="19">
        <f>IFERROR(IF($G50="","",IF($G50&lt;&gt;"Ready","Check demand input",IF(COUNTIFS('Calendar &amp; Resource Gaps'!$A$5:$A$104,$A50,'Calendar &amp; Resource Gaps'!$B$5:$B$104,$C50)=0,"No period calendar",IF(COUNTIFS('Calendar &amp; Resource Gaps'!$A$5:$A$104,$A50,'Calendar &amp; Resource Gaps'!$B$5:$B$104,$C50)&gt;1,"Duplicate period calendar",IF(COUNTIFS('Calendar &amp; Resource Gaps'!$A$5:$A$104,$A50,'Calendar &amp; Resource Gaps'!$B$5:$B$104,$C50,'Calendar &amp; Resource Gaps'!$D$5:$D$104,"Ready")=1,"Ready","Check period calendar"))))),"Check period calendar")</f>
        <v/>
      </c>
      <c r="I50" s="18">
        <f>IFERROR(IF($H50&lt;&gt;"Ready","",SUMIFS('Calendar &amp; Resource Gaps'!$C$5:$C$104,'Calendar &amp; Resource Gaps'!$A$5:$A$104,$A50,'Calendar &amp; Resource Gaps'!$B$5:$B$104,$C50)),"")</f>
        <v/>
      </c>
      <c r="J50" s="19">
        <f>IFERROR(IF($G50="","",IF(OR($G50&lt;&gt;"Ready",$H50&lt;&gt;"Ready"),"Check inputs",IF(COUNTIFS($A$5:$A$104,$A50,$C$5:$C$104,$C50)=COUNTIFS($A$5:$A$104,$A50,$C$5:$C$104,$C50,$G$5:$G$104,"Ready"),"Ready","Check family demand or rate"))),"Check family demand or rate")</f>
        <v/>
      </c>
      <c r="K50" s="18">
        <f>IFERROR(IF($J50&lt;&gt;"Ready","",SUMIFS($F$5:$F$104,$A$5:$A$104,$A50,$C$5:$C$104,$C50,$G$5:$G$104,"Ready")),"")</f>
        <v/>
      </c>
      <c r="L50" s="18">
        <f>IFERROR(IF(OR($I50="",$K50=""),"",IF($K50&gt;$I50,$K50-$I50,"")),"")</f>
        <v/>
      </c>
      <c r="M50" s="19">
        <f>IFERROR(IF($G50="","",IF(AND($G50="Ready",$H50="Ready",$J50="Ready"),IF($K50&lt;=$I50,"Feasible","Gap"),"Check Inputs")),"Check Inputs")</f>
        <v/>
      </c>
    </row>
    <row r="51">
      <c r="A51" s="15" t="n"/>
      <c r="B51" s="16" t="n"/>
      <c r="C51" s="16" t="n"/>
      <c r="D51" s="17" t="n"/>
      <c r="E51" s="17" t="n"/>
      <c r="F51" s="18">
        <f>IF(AND($A51="",$B51="",$C51="",$D51="",$E51=""),"",IF(OR($A51="",$B51="",$C51="",$D51="",$E51=""),"",IFERROR($D51*$E51,"")))</f>
        <v/>
      </c>
      <c r="G51" s="19">
        <f>IF(AND($A51="",$B51="",$C51="",$D51="",$E51=""),"",IF(OR($A51="",$B51="",$C51="",$D51="",$E51=""),"Complete all inputs",IFERROR(IF(AND(ISNUMBER($A51),ISNUMBER($D51),ISNUMBER($E51),$D51&gt;=0,$E51&gt;=0),"Ready","Check numeric input"),"Check numeric input")))</f>
        <v/>
      </c>
      <c r="H51" s="19">
        <f>IFERROR(IF($G51="","",IF($G51&lt;&gt;"Ready","Check demand input",IF(COUNTIFS('Calendar &amp; Resource Gaps'!$A$5:$A$104,$A51,'Calendar &amp; Resource Gaps'!$B$5:$B$104,$C51)=0,"No period calendar",IF(COUNTIFS('Calendar &amp; Resource Gaps'!$A$5:$A$104,$A51,'Calendar &amp; Resource Gaps'!$B$5:$B$104,$C51)&gt;1,"Duplicate period calendar",IF(COUNTIFS('Calendar &amp; Resource Gaps'!$A$5:$A$104,$A51,'Calendar &amp; Resource Gaps'!$B$5:$B$104,$C51,'Calendar &amp; Resource Gaps'!$D$5:$D$104,"Ready")=1,"Ready","Check period calendar"))))),"Check period calendar")</f>
        <v/>
      </c>
      <c r="I51" s="18">
        <f>IFERROR(IF($H51&lt;&gt;"Ready","",SUMIFS('Calendar &amp; Resource Gaps'!$C$5:$C$104,'Calendar &amp; Resource Gaps'!$A$5:$A$104,$A51,'Calendar &amp; Resource Gaps'!$B$5:$B$104,$C51)),"")</f>
        <v/>
      </c>
      <c r="J51" s="19">
        <f>IFERROR(IF($G51="","",IF(OR($G51&lt;&gt;"Ready",$H51&lt;&gt;"Ready"),"Check inputs",IF(COUNTIFS($A$5:$A$104,$A51,$C$5:$C$104,$C51)=COUNTIFS($A$5:$A$104,$A51,$C$5:$C$104,$C51,$G$5:$G$104,"Ready"),"Ready","Check family demand or rate"))),"Check family demand or rate")</f>
        <v/>
      </c>
      <c r="K51" s="18">
        <f>IFERROR(IF($J51&lt;&gt;"Ready","",SUMIFS($F$5:$F$104,$A$5:$A$104,$A51,$C$5:$C$104,$C51,$G$5:$G$104,"Ready")),"")</f>
        <v/>
      </c>
      <c r="L51" s="18">
        <f>IFERROR(IF(OR($I51="",$K51=""),"",IF($K51&gt;$I51,$K51-$I51,"")),"")</f>
        <v/>
      </c>
      <c r="M51" s="19">
        <f>IFERROR(IF($G51="","",IF(AND($G51="Ready",$H51="Ready",$J51="Ready"),IF($K51&lt;=$I51,"Feasible","Gap"),"Check Inputs")),"Check Inputs")</f>
        <v/>
      </c>
    </row>
    <row r="52">
      <c r="A52" s="15" t="n"/>
      <c r="B52" s="16" t="n"/>
      <c r="C52" s="16" t="n"/>
      <c r="D52" s="17" t="n"/>
      <c r="E52" s="17" t="n"/>
      <c r="F52" s="18">
        <f>IF(AND($A52="",$B52="",$C52="",$D52="",$E52=""),"",IF(OR($A52="",$B52="",$C52="",$D52="",$E52=""),"",IFERROR($D52*$E52,"")))</f>
        <v/>
      </c>
      <c r="G52" s="19">
        <f>IF(AND($A52="",$B52="",$C52="",$D52="",$E52=""),"",IF(OR($A52="",$B52="",$C52="",$D52="",$E52=""),"Complete all inputs",IFERROR(IF(AND(ISNUMBER($A52),ISNUMBER($D52),ISNUMBER($E52),$D52&gt;=0,$E52&gt;=0),"Ready","Check numeric input"),"Check numeric input")))</f>
        <v/>
      </c>
      <c r="H52" s="19">
        <f>IFERROR(IF($G52="","",IF($G52&lt;&gt;"Ready","Check demand input",IF(COUNTIFS('Calendar &amp; Resource Gaps'!$A$5:$A$104,$A52,'Calendar &amp; Resource Gaps'!$B$5:$B$104,$C52)=0,"No period calendar",IF(COUNTIFS('Calendar &amp; Resource Gaps'!$A$5:$A$104,$A52,'Calendar &amp; Resource Gaps'!$B$5:$B$104,$C52)&gt;1,"Duplicate period calendar",IF(COUNTIFS('Calendar &amp; Resource Gaps'!$A$5:$A$104,$A52,'Calendar &amp; Resource Gaps'!$B$5:$B$104,$C52,'Calendar &amp; Resource Gaps'!$D$5:$D$104,"Ready")=1,"Ready","Check period calendar"))))),"Check period calendar")</f>
        <v/>
      </c>
      <c r="I52" s="18">
        <f>IFERROR(IF($H52&lt;&gt;"Ready","",SUMIFS('Calendar &amp; Resource Gaps'!$C$5:$C$104,'Calendar &amp; Resource Gaps'!$A$5:$A$104,$A52,'Calendar &amp; Resource Gaps'!$B$5:$B$104,$C52)),"")</f>
        <v/>
      </c>
      <c r="J52" s="19">
        <f>IFERROR(IF($G52="","",IF(OR($G52&lt;&gt;"Ready",$H52&lt;&gt;"Ready"),"Check inputs",IF(COUNTIFS($A$5:$A$104,$A52,$C$5:$C$104,$C52)=COUNTIFS($A$5:$A$104,$A52,$C$5:$C$104,$C52,$G$5:$G$104,"Ready"),"Ready","Check family demand or rate"))),"Check family demand or rate")</f>
        <v/>
      </c>
      <c r="K52" s="18">
        <f>IFERROR(IF($J52&lt;&gt;"Ready","",SUMIFS($F$5:$F$104,$A$5:$A$104,$A52,$C$5:$C$104,$C52,$G$5:$G$104,"Ready")),"")</f>
        <v/>
      </c>
      <c r="L52" s="18">
        <f>IFERROR(IF(OR($I52="",$K52=""),"",IF($K52&gt;$I52,$K52-$I52,"")),"")</f>
        <v/>
      </c>
      <c r="M52" s="19">
        <f>IFERROR(IF($G52="","",IF(AND($G52="Ready",$H52="Ready",$J52="Ready"),IF($K52&lt;=$I52,"Feasible","Gap"),"Check Inputs")),"Check Inputs")</f>
        <v/>
      </c>
    </row>
    <row r="53">
      <c r="A53" s="15" t="n"/>
      <c r="B53" s="16" t="n"/>
      <c r="C53" s="16" t="n"/>
      <c r="D53" s="17" t="n"/>
      <c r="E53" s="17" t="n"/>
      <c r="F53" s="18">
        <f>IF(AND($A53="",$B53="",$C53="",$D53="",$E53=""),"",IF(OR($A53="",$B53="",$C53="",$D53="",$E53=""),"",IFERROR($D53*$E53,"")))</f>
        <v/>
      </c>
      <c r="G53" s="19">
        <f>IF(AND($A53="",$B53="",$C53="",$D53="",$E53=""),"",IF(OR($A53="",$B53="",$C53="",$D53="",$E53=""),"Complete all inputs",IFERROR(IF(AND(ISNUMBER($A53),ISNUMBER($D53),ISNUMBER($E53),$D53&gt;=0,$E53&gt;=0),"Ready","Check numeric input"),"Check numeric input")))</f>
        <v/>
      </c>
      <c r="H53" s="19">
        <f>IFERROR(IF($G53="","",IF($G53&lt;&gt;"Ready","Check demand input",IF(COUNTIFS('Calendar &amp; Resource Gaps'!$A$5:$A$104,$A53,'Calendar &amp; Resource Gaps'!$B$5:$B$104,$C53)=0,"No period calendar",IF(COUNTIFS('Calendar &amp; Resource Gaps'!$A$5:$A$104,$A53,'Calendar &amp; Resource Gaps'!$B$5:$B$104,$C53)&gt;1,"Duplicate period calendar",IF(COUNTIFS('Calendar &amp; Resource Gaps'!$A$5:$A$104,$A53,'Calendar &amp; Resource Gaps'!$B$5:$B$104,$C53,'Calendar &amp; Resource Gaps'!$D$5:$D$104,"Ready")=1,"Ready","Check period calendar"))))),"Check period calendar")</f>
        <v/>
      </c>
      <c r="I53" s="18">
        <f>IFERROR(IF($H53&lt;&gt;"Ready","",SUMIFS('Calendar &amp; Resource Gaps'!$C$5:$C$104,'Calendar &amp; Resource Gaps'!$A$5:$A$104,$A53,'Calendar &amp; Resource Gaps'!$B$5:$B$104,$C53)),"")</f>
        <v/>
      </c>
      <c r="J53" s="19">
        <f>IFERROR(IF($G53="","",IF(OR($G53&lt;&gt;"Ready",$H53&lt;&gt;"Ready"),"Check inputs",IF(COUNTIFS($A$5:$A$104,$A53,$C$5:$C$104,$C53)=COUNTIFS($A$5:$A$104,$A53,$C$5:$C$104,$C53,$G$5:$G$104,"Ready"),"Ready","Check family demand or rate"))),"Check family demand or rate")</f>
        <v/>
      </c>
      <c r="K53" s="18">
        <f>IFERROR(IF($J53&lt;&gt;"Ready","",SUMIFS($F$5:$F$104,$A$5:$A$104,$A53,$C$5:$C$104,$C53,$G$5:$G$104,"Ready")),"")</f>
        <v/>
      </c>
      <c r="L53" s="18">
        <f>IFERROR(IF(OR($I53="",$K53=""),"",IF($K53&gt;$I53,$K53-$I53,"")),"")</f>
        <v/>
      </c>
      <c r="M53" s="19">
        <f>IFERROR(IF($G53="","",IF(AND($G53="Ready",$H53="Ready",$J53="Ready"),IF($K53&lt;=$I53,"Feasible","Gap"),"Check Inputs")),"Check Inputs")</f>
        <v/>
      </c>
    </row>
    <row r="54">
      <c r="A54" s="15" t="n"/>
      <c r="B54" s="16" t="n"/>
      <c r="C54" s="16" t="n"/>
      <c r="D54" s="17" t="n"/>
      <c r="E54" s="17" t="n"/>
      <c r="F54" s="18">
        <f>IF(AND($A54="",$B54="",$C54="",$D54="",$E54=""),"",IF(OR($A54="",$B54="",$C54="",$D54="",$E54=""),"",IFERROR($D54*$E54,"")))</f>
        <v/>
      </c>
      <c r="G54" s="19">
        <f>IF(AND($A54="",$B54="",$C54="",$D54="",$E54=""),"",IF(OR($A54="",$B54="",$C54="",$D54="",$E54=""),"Complete all inputs",IFERROR(IF(AND(ISNUMBER($A54),ISNUMBER($D54),ISNUMBER($E54),$D54&gt;=0,$E54&gt;=0),"Ready","Check numeric input"),"Check numeric input")))</f>
        <v/>
      </c>
      <c r="H54" s="19">
        <f>IFERROR(IF($G54="","",IF($G54&lt;&gt;"Ready","Check demand input",IF(COUNTIFS('Calendar &amp; Resource Gaps'!$A$5:$A$104,$A54,'Calendar &amp; Resource Gaps'!$B$5:$B$104,$C54)=0,"No period calendar",IF(COUNTIFS('Calendar &amp; Resource Gaps'!$A$5:$A$104,$A54,'Calendar &amp; Resource Gaps'!$B$5:$B$104,$C54)&gt;1,"Duplicate period calendar",IF(COUNTIFS('Calendar &amp; Resource Gaps'!$A$5:$A$104,$A54,'Calendar &amp; Resource Gaps'!$B$5:$B$104,$C54,'Calendar &amp; Resource Gaps'!$D$5:$D$104,"Ready")=1,"Ready","Check period calendar"))))),"Check period calendar")</f>
        <v/>
      </c>
      <c r="I54" s="18">
        <f>IFERROR(IF($H54&lt;&gt;"Ready","",SUMIFS('Calendar &amp; Resource Gaps'!$C$5:$C$104,'Calendar &amp; Resource Gaps'!$A$5:$A$104,$A54,'Calendar &amp; Resource Gaps'!$B$5:$B$104,$C54)),"")</f>
        <v/>
      </c>
      <c r="J54" s="19">
        <f>IFERROR(IF($G54="","",IF(OR($G54&lt;&gt;"Ready",$H54&lt;&gt;"Ready"),"Check inputs",IF(COUNTIFS($A$5:$A$104,$A54,$C$5:$C$104,$C54)=COUNTIFS($A$5:$A$104,$A54,$C$5:$C$104,$C54,$G$5:$G$104,"Ready"),"Ready","Check family demand or rate"))),"Check family demand or rate")</f>
        <v/>
      </c>
      <c r="K54" s="18">
        <f>IFERROR(IF($J54&lt;&gt;"Ready","",SUMIFS($F$5:$F$104,$A$5:$A$104,$A54,$C$5:$C$104,$C54,$G$5:$G$104,"Ready")),"")</f>
        <v/>
      </c>
      <c r="L54" s="18">
        <f>IFERROR(IF(OR($I54="",$K54=""),"",IF($K54&gt;$I54,$K54-$I54,"")),"")</f>
        <v/>
      </c>
      <c r="M54" s="19">
        <f>IFERROR(IF($G54="","",IF(AND($G54="Ready",$H54="Ready",$J54="Ready"),IF($K54&lt;=$I54,"Feasible","Gap"),"Check Inputs")),"Check Inputs")</f>
        <v/>
      </c>
    </row>
    <row r="55">
      <c r="A55" s="15" t="n"/>
      <c r="B55" s="16" t="n"/>
      <c r="C55" s="16" t="n"/>
      <c r="D55" s="17" t="n"/>
      <c r="E55" s="17" t="n"/>
      <c r="F55" s="18">
        <f>IF(AND($A55="",$B55="",$C55="",$D55="",$E55=""),"",IF(OR($A55="",$B55="",$C55="",$D55="",$E55=""),"",IFERROR($D55*$E55,"")))</f>
        <v/>
      </c>
      <c r="G55" s="19">
        <f>IF(AND($A55="",$B55="",$C55="",$D55="",$E55=""),"",IF(OR($A55="",$B55="",$C55="",$D55="",$E55=""),"Complete all inputs",IFERROR(IF(AND(ISNUMBER($A55),ISNUMBER($D55),ISNUMBER($E55),$D55&gt;=0,$E55&gt;=0),"Ready","Check numeric input"),"Check numeric input")))</f>
        <v/>
      </c>
      <c r="H55" s="19">
        <f>IFERROR(IF($G55="","",IF($G55&lt;&gt;"Ready","Check demand input",IF(COUNTIFS('Calendar &amp; Resource Gaps'!$A$5:$A$104,$A55,'Calendar &amp; Resource Gaps'!$B$5:$B$104,$C55)=0,"No period calendar",IF(COUNTIFS('Calendar &amp; Resource Gaps'!$A$5:$A$104,$A55,'Calendar &amp; Resource Gaps'!$B$5:$B$104,$C55)&gt;1,"Duplicate period calendar",IF(COUNTIFS('Calendar &amp; Resource Gaps'!$A$5:$A$104,$A55,'Calendar &amp; Resource Gaps'!$B$5:$B$104,$C55,'Calendar &amp; Resource Gaps'!$D$5:$D$104,"Ready")=1,"Ready","Check period calendar"))))),"Check period calendar")</f>
        <v/>
      </c>
      <c r="I55" s="18">
        <f>IFERROR(IF($H55&lt;&gt;"Ready","",SUMIFS('Calendar &amp; Resource Gaps'!$C$5:$C$104,'Calendar &amp; Resource Gaps'!$A$5:$A$104,$A55,'Calendar &amp; Resource Gaps'!$B$5:$B$104,$C55)),"")</f>
        <v/>
      </c>
      <c r="J55" s="19">
        <f>IFERROR(IF($G55="","",IF(OR($G55&lt;&gt;"Ready",$H55&lt;&gt;"Ready"),"Check inputs",IF(COUNTIFS($A$5:$A$104,$A55,$C$5:$C$104,$C55)=COUNTIFS($A$5:$A$104,$A55,$C$5:$C$104,$C55,$G$5:$G$104,"Ready"),"Ready","Check family demand or rate"))),"Check family demand or rate")</f>
        <v/>
      </c>
      <c r="K55" s="18">
        <f>IFERROR(IF($J55&lt;&gt;"Ready","",SUMIFS($F$5:$F$104,$A$5:$A$104,$A55,$C$5:$C$104,$C55,$G$5:$G$104,"Ready")),"")</f>
        <v/>
      </c>
      <c r="L55" s="18">
        <f>IFERROR(IF(OR($I55="",$K55=""),"",IF($K55&gt;$I55,$K55-$I55,"")),"")</f>
        <v/>
      </c>
      <c r="M55" s="19">
        <f>IFERROR(IF($G55="","",IF(AND($G55="Ready",$H55="Ready",$J55="Ready"),IF($K55&lt;=$I55,"Feasible","Gap"),"Check Inputs")),"Check Inputs")</f>
        <v/>
      </c>
    </row>
    <row r="56">
      <c r="A56" s="15" t="n"/>
      <c r="B56" s="16" t="n"/>
      <c r="C56" s="16" t="n"/>
      <c r="D56" s="17" t="n"/>
      <c r="E56" s="17" t="n"/>
      <c r="F56" s="18">
        <f>IF(AND($A56="",$B56="",$C56="",$D56="",$E56=""),"",IF(OR($A56="",$B56="",$C56="",$D56="",$E56=""),"",IFERROR($D56*$E56,"")))</f>
        <v/>
      </c>
      <c r="G56" s="19">
        <f>IF(AND($A56="",$B56="",$C56="",$D56="",$E56=""),"",IF(OR($A56="",$B56="",$C56="",$D56="",$E56=""),"Complete all inputs",IFERROR(IF(AND(ISNUMBER($A56),ISNUMBER($D56),ISNUMBER($E56),$D56&gt;=0,$E56&gt;=0),"Ready","Check numeric input"),"Check numeric input")))</f>
        <v/>
      </c>
      <c r="H56" s="19">
        <f>IFERROR(IF($G56="","",IF($G56&lt;&gt;"Ready","Check demand input",IF(COUNTIFS('Calendar &amp; Resource Gaps'!$A$5:$A$104,$A56,'Calendar &amp; Resource Gaps'!$B$5:$B$104,$C56)=0,"No period calendar",IF(COUNTIFS('Calendar &amp; Resource Gaps'!$A$5:$A$104,$A56,'Calendar &amp; Resource Gaps'!$B$5:$B$104,$C56)&gt;1,"Duplicate period calendar",IF(COUNTIFS('Calendar &amp; Resource Gaps'!$A$5:$A$104,$A56,'Calendar &amp; Resource Gaps'!$B$5:$B$104,$C56,'Calendar &amp; Resource Gaps'!$D$5:$D$104,"Ready")=1,"Ready","Check period calendar"))))),"Check period calendar")</f>
        <v/>
      </c>
      <c r="I56" s="18">
        <f>IFERROR(IF($H56&lt;&gt;"Ready","",SUMIFS('Calendar &amp; Resource Gaps'!$C$5:$C$104,'Calendar &amp; Resource Gaps'!$A$5:$A$104,$A56,'Calendar &amp; Resource Gaps'!$B$5:$B$104,$C56)),"")</f>
        <v/>
      </c>
      <c r="J56" s="19">
        <f>IFERROR(IF($G56="","",IF(OR($G56&lt;&gt;"Ready",$H56&lt;&gt;"Ready"),"Check inputs",IF(COUNTIFS($A$5:$A$104,$A56,$C$5:$C$104,$C56)=COUNTIFS($A$5:$A$104,$A56,$C$5:$C$104,$C56,$G$5:$G$104,"Ready"),"Ready","Check family demand or rate"))),"Check family demand or rate")</f>
        <v/>
      </c>
      <c r="K56" s="18">
        <f>IFERROR(IF($J56&lt;&gt;"Ready","",SUMIFS($F$5:$F$104,$A$5:$A$104,$A56,$C$5:$C$104,$C56,$G$5:$G$104,"Ready")),"")</f>
        <v/>
      </c>
      <c r="L56" s="18">
        <f>IFERROR(IF(OR($I56="",$K56=""),"",IF($K56&gt;$I56,$K56-$I56,"")),"")</f>
        <v/>
      </c>
      <c r="M56" s="19">
        <f>IFERROR(IF($G56="","",IF(AND($G56="Ready",$H56="Ready",$J56="Ready"),IF($K56&lt;=$I56,"Feasible","Gap"),"Check Inputs")),"Check Inputs")</f>
        <v/>
      </c>
    </row>
    <row r="57">
      <c r="A57" s="15" t="n"/>
      <c r="B57" s="16" t="n"/>
      <c r="C57" s="16" t="n"/>
      <c r="D57" s="17" t="n"/>
      <c r="E57" s="17" t="n"/>
      <c r="F57" s="18">
        <f>IF(AND($A57="",$B57="",$C57="",$D57="",$E57=""),"",IF(OR($A57="",$B57="",$C57="",$D57="",$E57=""),"",IFERROR($D57*$E57,"")))</f>
        <v/>
      </c>
      <c r="G57" s="19">
        <f>IF(AND($A57="",$B57="",$C57="",$D57="",$E57=""),"",IF(OR($A57="",$B57="",$C57="",$D57="",$E57=""),"Complete all inputs",IFERROR(IF(AND(ISNUMBER($A57),ISNUMBER($D57),ISNUMBER($E57),$D57&gt;=0,$E57&gt;=0),"Ready","Check numeric input"),"Check numeric input")))</f>
        <v/>
      </c>
      <c r="H57" s="19">
        <f>IFERROR(IF($G57="","",IF($G57&lt;&gt;"Ready","Check demand input",IF(COUNTIFS('Calendar &amp; Resource Gaps'!$A$5:$A$104,$A57,'Calendar &amp; Resource Gaps'!$B$5:$B$104,$C57)=0,"No period calendar",IF(COUNTIFS('Calendar &amp; Resource Gaps'!$A$5:$A$104,$A57,'Calendar &amp; Resource Gaps'!$B$5:$B$104,$C57)&gt;1,"Duplicate period calendar",IF(COUNTIFS('Calendar &amp; Resource Gaps'!$A$5:$A$104,$A57,'Calendar &amp; Resource Gaps'!$B$5:$B$104,$C57,'Calendar &amp; Resource Gaps'!$D$5:$D$104,"Ready")=1,"Ready","Check period calendar"))))),"Check period calendar")</f>
        <v/>
      </c>
      <c r="I57" s="18">
        <f>IFERROR(IF($H57&lt;&gt;"Ready","",SUMIFS('Calendar &amp; Resource Gaps'!$C$5:$C$104,'Calendar &amp; Resource Gaps'!$A$5:$A$104,$A57,'Calendar &amp; Resource Gaps'!$B$5:$B$104,$C57)),"")</f>
        <v/>
      </c>
      <c r="J57" s="19">
        <f>IFERROR(IF($G57="","",IF(OR($G57&lt;&gt;"Ready",$H57&lt;&gt;"Ready"),"Check inputs",IF(COUNTIFS($A$5:$A$104,$A57,$C$5:$C$104,$C57)=COUNTIFS($A$5:$A$104,$A57,$C$5:$C$104,$C57,$G$5:$G$104,"Ready"),"Ready","Check family demand or rate"))),"Check family demand or rate")</f>
        <v/>
      </c>
      <c r="K57" s="18">
        <f>IFERROR(IF($J57&lt;&gt;"Ready","",SUMIFS($F$5:$F$104,$A$5:$A$104,$A57,$C$5:$C$104,$C57,$G$5:$G$104,"Ready")),"")</f>
        <v/>
      </c>
      <c r="L57" s="18">
        <f>IFERROR(IF(OR($I57="",$K57=""),"",IF($K57&gt;$I57,$K57-$I57,"")),"")</f>
        <v/>
      </c>
      <c r="M57" s="19">
        <f>IFERROR(IF($G57="","",IF(AND($G57="Ready",$H57="Ready",$J57="Ready"),IF($K57&lt;=$I57,"Feasible","Gap"),"Check Inputs")),"Check Inputs")</f>
        <v/>
      </c>
    </row>
    <row r="58">
      <c r="A58" s="15" t="n"/>
      <c r="B58" s="16" t="n"/>
      <c r="C58" s="16" t="n"/>
      <c r="D58" s="17" t="n"/>
      <c r="E58" s="17" t="n"/>
      <c r="F58" s="18">
        <f>IF(AND($A58="",$B58="",$C58="",$D58="",$E58=""),"",IF(OR($A58="",$B58="",$C58="",$D58="",$E58=""),"",IFERROR($D58*$E58,"")))</f>
        <v/>
      </c>
      <c r="G58" s="19">
        <f>IF(AND($A58="",$B58="",$C58="",$D58="",$E58=""),"",IF(OR($A58="",$B58="",$C58="",$D58="",$E58=""),"Complete all inputs",IFERROR(IF(AND(ISNUMBER($A58),ISNUMBER($D58),ISNUMBER($E58),$D58&gt;=0,$E58&gt;=0),"Ready","Check numeric input"),"Check numeric input")))</f>
        <v/>
      </c>
      <c r="H58" s="19">
        <f>IFERROR(IF($G58="","",IF($G58&lt;&gt;"Ready","Check demand input",IF(COUNTIFS('Calendar &amp; Resource Gaps'!$A$5:$A$104,$A58,'Calendar &amp; Resource Gaps'!$B$5:$B$104,$C58)=0,"No period calendar",IF(COUNTIFS('Calendar &amp; Resource Gaps'!$A$5:$A$104,$A58,'Calendar &amp; Resource Gaps'!$B$5:$B$104,$C58)&gt;1,"Duplicate period calendar",IF(COUNTIFS('Calendar &amp; Resource Gaps'!$A$5:$A$104,$A58,'Calendar &amp; Resource Gaps'!$B$5:$B$104,$C58,'Calendar &amp; Resource Gaps'!$D$5:$D$104,"Ready")=1,"Ready","Check period calendar"))))),"Check period calendar")</f>
        <v/>
      </c>
      <c r="I58" s="18">
        <f>IFERROR(IF($H58&lt;&gt;"Ready","",SUMIFS('Calendar &amp; Resource Gaps'!$C$5:$C$104,'Calendar &amp; Resource Gaps'!$A$5:$A$104,$A58,'Calendar &amp; Resource Gaps'!$B$5:$B$104,$C58)),"")</f>
        <v/>
      </c>
      <c r="J58" s="19">
        <f>IFERROR(IF($G58="","",IF(OR($G58&lt;&gt;"Ready",$H58&lt;&gt;"Ready"),"Check inputs",IF(COUNTIFS($A$5:$A$104,$A58,$C$5:$C$104,$C58)=COUNTIFS($A$5:$A$104,$A58,$C$5:$C$104,$C58,$G$5:$G$104,"Ready"),"Ready","Check family demand or rate"))),"Check family demand or rate")</f>
        <v/>
      </c>
      <c r="K58" s="18">
        <f>IFERROR(IF($J58&lt;&gt;"Ready","",SUMIFS($F$5:$F$104,$A$5:$A$104,$A58,$C$5:$C$104,$C58,$G$5:$G$104,"Ready")),"")</f>
        <v/>
      </c>
      <c r="L58" s="18">
        <f>IFERROR(IF(OR($I58="",$K58=""),"",IF($K58&gt;$I58,$K58-$I58,"")),"")</f>
        <v/>
      </c>
      <c r="M58" s="19">
        <f>IFERROR(IF($G58="","",IF(AND($G58="Ready",$H58="Ready",$J58="Ready"),IF($K58&lt;=$I58,"Feasible","Gap"),"Check Inputs")),"Check Inputs")</f>
        <v/>
      </c>
    </row>
    <row r="59">
      <c r="A59" s="15" t="n"/>
      <c r="B59" s="16" t="n"/>
      <c r="C59" s="16" t="n"/>
      <c r="D59" s="17" t="n"/>
      <c r="E59" s="17" t="n"/>
      <c r="F59" s="18">
        <f>IF(AND($A59="",$B59="",$C59="",$D59="",$E59=""),"",IF(OR($A59="",$B59="",$C59="",$D59="",$E59=""),"",IFERROR($D59*$E59,"")))</f>
        <v/>
      </c>
      <c r="G59" s="19">
        <f>IF(AND($A59="",$B59="",$C59="",$D59="",$E59=""),"",IF(OR($A59="",$B59="",$C59="",$D59="",$E59=""),"Complete all inputs",IFERROR(IF(AND(ISNUMBER($A59),ISNUMBER($D59),ISNUMBER($E59),$D59&gt;=0,$E59&gt;=0),"Ready","Check numeric input"),"Check numeric input")))</f>
        <v/>
      </c>
      <c r="H59" s="19">
        <f>IFERROR(IF($G59="","",IF($G59&lt;&gt;"Ready","Check demand input",IF(COUNTIFS('Calendar &amp; Resource Gaps'!$A$5:$A$104,$A59,'Calendar &amp; Resource Gaps'!$B$5:$B$104,$C59)=0,"No period calendar",IF(COUNTIFS('Calendar &amp; Resource Gaps'!$A$5:$A$104,$A59,'Calendar &amp; Resource Gaps'!$B$5:$B$104,$C59)&gt;1,"Duplicate period calendar",IF(COUNTIFS('Calendar &amp; Resource Gaps'!$A$5:$A$104,$A59,'Calendar &amp; Resource Gaps'!$B$5:$B$104,$C59,'Calendar &amp; Resource Gaps'!$D$5:$D$104,"Ready")=1,"Ready","Check period calendar"))))),"Check period calendar")</f>
        <v/>
      </c>
      <c r="I59" s="18">
        <f>IFERROR(IF($H59&lt;&gt;"Ready","",SUMIFS('Calendar &amp; Resource Gaps'!$C$5:$C$104,'Calendar &amp; Resource Gaps'!$A$5:$A$104,$A59,'Calendar &amp; Resource Gaps'!$B$5:$B$104,$C59)),"")</f>
        <v/>
      </c>
      <c r="J59" s="19">
        <f>IFERROR(IF($G59="","",IF(OR($G59&lt;&gt;"Ready",$H59&lt;&gt;"Ready"),"Check inputs",IF(COUNTIFS($A$5:$A$104,$A59,$C$5:$C$104,$C59)=COUNTIFS($A$5:$A$104,$A59,$C$5:$C$104,$C59,$G$5:$G$104,"Ready"),"Ready","Check family demand or rate"))),"Check family demand or rate")</f>
        <v/>
      </c>
      <c r="K59" s="18">
        <f>IFERROR(IF($J59&lt;&gt;"Ready","",SUMIFS($F$5:$F$104,$A$5:$A$104,$A59,$C$5:$C$104,$C59,$G$5:$G$104,"Ready")),"")</f>
        <v/>
      </c>
      <c r="L59" s="18">
        <f>IFERROR(IF(OR($I59="",$K59=""),"",IF($K59&gt;$I59,$K59-$I59,"")),"")</f>
        <v/>
      </c>
      <c r="M59" s="19">
        <f>IFERROR(IF($G59="","",IF(AND($G59="Ready",$H59="Ready",$J59="Ready"),IF($K59&lt;=$I59,"Feasible","Gap"),"Check Inputs")),"Check Inputs")</f>
        <v/>
      </c>
    </row>
    <row r="60">
      <c r="A60" s="15" t="n"/>
      <c r="B60" s="16" t="n"/>
      <c r="C60" s="16" t="n"/>
      <c r="D60" s="17" t="n"/>
      <c r="E60" s="17" t="n"/>
      <c r="F60" s="18">
        <f>IF(AND($A60="",$B60="",$C60="",$D60="",$E60=""),"",IF(OR($A60="",$B60="",$C60="",$D60="",$E60=""),"",IFERROR($D60*$E60,"")))</f>
        <v/>
      </c>
      <c r="G60" s="19">
        <f>IF(AND($A60="",$B60="",$C60="",$D60="",$E60=""),"",IF(OR($A60="",$B60="",$C60="",$D60="",$E60=""),"Complete all inputs",IFERROR(IF(AND(ISNUMBER($A60),ISNUMBER($D60),ISNUMBER($E60),$D60&gt;=0,$E60&gt;=0),"Ready","Check numeric input"),"Check numeric input")))</f>
        <v/>
      </c>
      <c r="H60" s="19">
        <f>IFERROR(IF($G60="","",IF($G60&lt;&gt;"Ready","Check demand input",IF(COUNTIFS('Calendar &amp; Resource Gaps'!$A$5:$A$104,$A60,'Calendar &amp; Resource Gaps'!$B$5:$B$104,$C60)=0,"No period calendar",IF(COUNTIFS('Calendar &amp; Resource Gaps'!$A$5:$A$104,$A60,'Calendar &amp; Resource Gaps'!$B$5:$B$104,$C60)&gt;1,"Duplicate period calendar",IF(COUNTIFS('Calendar &amp; Resource Gaps'!$A$5:$A$104,$A60,'Calendar &amp; Resource Gaps'!$B$5:$B$104,$C60,'Calendar &amp; Resource Gaps'!$D$5:$D$104,"Ready")=1,"Ready","Check period calendar"))))),"Check period calendar")</f>
        <v/>
      </c>
      <c r="I60" s="18">
        <f>IFERROR(IF($H60&lt;&gt;"Ready","",SUMIFS('Calendar &amp; Resource Gaps'!$C$5:$C$104,'Calendar &amp; Resource Gaps'!$A$5:$A$104,$A60,'Calendar &amp; Resource Gaps'!$B$5:$B$104,$C60)),"")</f>
        <v/>
      </c>
      <c r="J60" s="19">
        <f>IFERROR(IF($G60="","",IF(OR($G60&lt;&gt;"Ready",$H60&lt;&gt;"Ready"),"Check inputs",IF(COUNTIFS($A$5:$A$104,$A60,$C$5:$C$104,$C60)=COUNTIFS($A$5:$A$104,$A60,$C$5:$C$104,$C60,$G$5:$G$104,"Ready"),"Ready","Check family demand or rate"))),"Check family demand or rate")</f>
        <v/>
      </c>
      <c r="K60" s="18">
        <f>IFERROR(IF($J60&lt;&gt;"Ready","",SUMIFS($F$5:$F$104,$A$5:$A$104,$A60,$C$5:$C$104,$C60,$G$5:$G$104,"Ready")),"")</f>
        <v/>
      </c>
      <c r="L60" s="18">
        <f>IFERROR(IF(OR($I60="",$K60=""),"",IF($K60&gt;$I60,$K60-$I60,"")),"")</f>
        <v/>
      </c>
      <c r="M60" s="19">
        <f>IFERROR(IF($G60="","",IF(AND($G60="Ready",$H60="Ready",$J60="Ready"),IF($K60&lt;=$I60,"Feasible","Gap"),"Check Inputs")),"Check Inputs")</f>
        <v/>
      </c>
    </row>
    <row r="61">
      <c r="A61" s="15" t="n"/>
      <c r="B61" s="16" t="n"/>
      <c r="C61" s="16" t="n"/>
      <c r="D61" s="17" t="n"/>
      <c r="E61" s="17" t="n"/>
      <c r="F61" s="18">
        <f>IF(AND($A61="",$B61="",$C61="",$D61="",$E61=""),"",IF(OR($A61="",$B61="",$C61="",$D61="",$E61=""),"",IFERROR($D61*$E61,"")))</f>
        <v/>
      </c>
      <c r="G61" s="19">
        <f>IF(AND($A61="",$B61="",$C61="",$D61="",$E61=""),"",IF(OR($A61="",$B61="",$C61="",$D61="",$E61=""),"Complete all inputs",IFERROR(IF(AND(ISNUMBER($A61),ISNUMBER($D61),ISNUMBER($E61),$D61&gt;=0,$E61&gt;=0),"Ready","Check numeric input"),"Check numeric input")))</f>
        <v/>
      </c>
      <c r="H61" s="19">
        <f>IFERROR(IF($G61="","",IF($G61&lt;&gt;"Ready","Check demand input",IF(COUNTIFS('Calendar &amp; Resource Gaps'!$A$5:$A$104,$A61,'Calendar &amp; Resource Gaps'!$B$5:$B$104,$C61)=0,"No period calendar",IF(COUNTIFS('Calendar &amp; Resource Gaps'!$A$5:$A$104,$A61,'Calendar &amp; Resource Gaps'!$B$5:$B$104,$C61)&gt;1,"Duplicate period calendar",IF(COUNTIFS('Calendar &amp; Resource Gaps'!$A$5:$A$104,$A61,'Calendar &amp; Resource Gaps'!$B$5:$B$104,$C61,'Calendar &amp; Resource Gaps'!$D$5:$D$104,"Ready")=1,"Ready","Check period calendar"))))),"Check period calendar")</f>
        <v/>
      </c>
      <c r="I61" s="18">
        <f>IFERROR(IF($H61&lt;&gt;"Ready","",SUMIFS('Calendar &amp; Resource Gaps'!$C$5:$C$104,'Calendar &amp; Resource Gaps'!$A$5:$A$104,$A61,'Calendar &amp; Resource Gaps'!$B$5:$B$104,$C61)),"")</f>
        <v/>
      </c>
      <c r="J61" s="19">
        <f>IFERROR(IF($G61="","",IF(OR($G61&lt;&gt;"Ready",$H61&lt;&gt;"Ready"),"Check inputs",IF(COUNTIFS($A$5:$A$104,$A61,$C$5:$C$104,$C61)=COUNTIFS($A$5:$A$104,$A61,$C$5:$C$104,$C61,$G$5:$G$104,"Ready"),"Ready","Check family demand or rate"))),"Check family demand or rate")</f>
        <v/>
      </c>
      <c r="K61" s="18">
        <f>IFERROR(IF($J61&lt;&gt;"Ready","",SUMIFS($F$5:$F$104,$A$5:$A$104,$A61,$C$5:$C$104,$C61,$G$5:$G$104,"Ready")),"")</f>
        <v/>
      </c>
      <c r="L61" s="18">
        <f>IFERROR(IF(OR($I61="",$K61=""),"",IF($K61&gt;$I61,$K61-$I61,"")),"")</f>
        <v/>
      </c>
      <c r="M61" s="19">
        <f>IFERROR(IF($G61="","",IF(AND($G61="Ready",$H61="Ready",$J61="Ready"),IF($K61&lt;=$I61,"Feasible","Gap"),"Check Inputs")),"Check Inputs")</f>
        <v/>
      </c>
    </row>
    <row r="62">
      <c r="A62" s="15" t="n"/>
      <c r="B62" s="16" t="n"/>
      <c r="C62" s="16" t="n"/>
      <c r="D62" s="17" t="n"/>
      <c r="E62" s="17" t="n"/>
      <c r="F62" s="18">
        <f>IF(AND($A62="",$B62="",$C62="",$D62="",$E62=""),"",IF(OR($A62="",$B62="",$C62="",$D62="",$E62=""),"",IFERROR($D62*$E62,"")))</f>
        <v/>
      </c>
      <c r="G62" s="19">
        <f>IF(AND($A62="",$B62="",$C62="",$D62="",$E62=""),"",IF(OR($A62="",$B62="",$C62="",$D62="",$E62=""),"Complete all inputs",IFERROR(IF(AND(ISNUMBER($A62),ISNUMBER($D62),ISNUMBER($E62),$D62&gt;=0,$E62&gt;=0),"Ready","Check numeric input"),"Check numeric input")))</f>
        <v/>
      </c>
      <c r="H62" s="19">
        <f>IFERROR(IF($G62="","",IF($G62&lt;&gt;"Ready","Check demand input",IF(COUNTIFS('Calendar &amp; Resource Gaps'!$A$5:$A$104,$A62,'Calendar &amp; Resource Gaps'!$B$5:$B$104,$C62)=0,"No period calendar",IF(COUNTIFS('Calendar &amp; Resource Gaps'!$A$5:$A$104,$A62,'Calendar &amp; Resource Gaps'!$B$5:$B$104,$C62)&gt;1,"Duplicate period calendar",IF(COUNTIFS('Calendar &amp; Resource Gaps'!$A$5:$A$104,$A62,'Calendar &amp; Resource Gaps'!$B$5:$B$104,$C62,'Calendar &amp; Resource Gaps'!$D$5:$D$104,"Ready")=1,"Ready","Check period calendar"))))),"Check period calendar")</f>
        <v/>
      </c>
      <c r="I62" s="18">
        <f>IFERROR(IF($H62&lt;&gt;"Ready","",SUMIFS('Calendar &amp; Resource Gaps'!$C$5:$C$104,'Calendar &amp; Resource Gaps'!$A$5:$A$104,$A62,'Calendar &amp; Resource Gaps'!$B$5:$B$104,$C62)),"")</f>
        <v/>
      </c>
      <c r="J62" s="19">
        <f>IFERROR(IF($G62="","",IF(OR($G62&lt;&gt;"Ready",$H62&lt;&gt;"Ready"),"Check inputs",IF(COUNTIFS($A$5:$A$104,$A62,$C$5:$C$104,$C62)=COUNTIFS($A$5:$A$104,$A62,$C$5:$C$104,$C62,$G$5:$G$104,"Ready"),"Ready","Check family demand or rate"))),"Check family demand or rate")</f>
        <v/>
      </c>
      <c r="K62" s="18">
        <f>IFERROR(IF($J62&lt;&gt;"Ready","",SUMIFS($F$5:$F$104,$A$5:$A$104,$A62,$C$5:$C$104,$C62,$G$5:$G$104,"Ready")),"")</f>
        <v/>
      </c>
      <c r="L62" s="18">
        <f>IFERROR(IF(OR($I62="",$K62=""),"",IF($K62&gt;$I62,$K62-$I62,"")),"")</f>
        <v/>
      </c>
      <c r="M62" s="19">
        <f>IFERROR(IF($G62="","",IF(AND($G62="Ready",$H62="Ready",$J62="Ready"),IF($K62&lt;=$I62,"Feasible","Gap"),"Check Inputs")),"Check Inputs")</f>
        <v/>
      </c>
    </row>
    <row r="63">
      <c r="A63" s="15" t="n"/>
      <c r="B63" s="16" t="n"/>
      <c r="C63" s="16" t="n"/>
      <c r="D63" s="17" t="n"/>
      <c r="E63" s="17" t="n"/>
      <c r="F63" s="18">
        <f>IF(AND($A63="",$B63="",$C63="",$D63="",$E63=""),"",IF(OR($A63="",$B63="",$C63="",$D63="",$E63=""),"",IFERROR($D63*$E63,"")))</f>
        <v/>
      </c>
      <c r="G63" s="19">
        <f>IF(AND($A63="",$B63="",$C63="",$D63="",$E63=""),"",IF(OR($A63="",$B63="",$C63="",$D63="",$E63=""),"Complete all inputs",IFERROR(IF(AND(ISNUMBER($A63),ISNUMBER($D63),ISNUMBER($E63),$D63&gt;=0,$E63&gt;=0),"Ready","Check numeric input"),"Check numeric input")))</f>
        <v/>
      </c>
      <c r="H63" s="19">
        <f>IFERROR(IF($G63="","",IF($G63&lt;&gt;"Ready","Check demand input",IF(COUNTIFS('Calendar &amp; Resource Gaps'!$A$5:$A$104,$A63,'Calendar &amp; Resource Gaps'!$B$5:$B$104,$C63)=0,"No period calendar",IF(COUNTIFS('Calendar &amp; Resource Gaps'!$A$5:$A$104,$A63,'Calendar &amp; Resource Gaps'!$B$5:$B$104,$C63)&gt;1,"Duplicate period calendar",IF(COUNTIFS('Calendar &amp; Resource Gaps'!$A$5:$A$104,$A63,'Calendar &amp; Resource Gaps'!$B$5:$B$104,$C63,'Calendar &amp; Resource Gaps'!$D$5:$D$104,"Ready")=1,"Ready","Check period calendar"))))),"Check period calendar")</f>
        <v/>
      </c>
      <c r="I63" s="18">
        <f>IFERROR(IF($H63&lt;&gt;"Ready","",SUMIFS('Calendar &amp; Resource Gaps'!$C$5:$C$104,'Calendar &amp; Resource Gaps'!$A$5:$A$104,$A63,'Calendar &amp; Resource Gaps'!$B$5:$B$104,$C63)),"")</f>
        <v/>
      </c>
      <c r="J63" s="19">
        <f>IFERROR(IF($G63="","",IF(OR($G63&lt;&gt;"Ready",$H63&lt;&gt;"Ready"),"Check inputs",IF(COUNTIFS($A$5:$A$104,$A63,$C$5:$C$104,$C63)=COUNTIFS($A$5:$A$104,$A63,$C$5:$C$104,$C63,$G$5:$G$104,"Ready"),"Ready","Check family demand or rate"))),"Check family demand or rate")</f>
        <v/>
      </c>
      <c r="K63" s="18">
        <f>IFERROR(IF($J63&lt;&gt;"Ready","",SUMIFS($F$5:$F$104,$A$5:$A$104,$A63,$C$5:$C$104,$C63,$G$5:$G$104,"Ready")),"")</f>
        <v/>
      </c>
      <c r="L63" s="18">
        <f>IFERROR(IF(OR($I63="",$K63=""),"",IF($K63&gt;$I63,$K63-$I63,"")),"")</f>
        <v/>
      </c>
      <c r="M63" s="19">
        <f>IFERROR(IF($G63="","",IF(AND($G63="Ready",$H63="Ready",$J63="Ready"),IF($K63&lt;=$I63,"Feasible","Gap"),"Check Inputs")),"Check Inputs")</f>
        <v/>
      </c>
    </row>
    <row r="64">
      <c r="A64" s="15" t="n"/>
      <c r="B64" s="16" t="n"/>
      <c r="C64" s="16" t="n"/>
      <c r="D64" s="17" t="n"/>
      <c r="E64" s="17" t="n"/>
      <c r="F64" s="18">
        <f>IF(AND($A64="",$B64="",$C64="",$D64="",$E64=""),"",IF(OR($A64="",$B64="",$C64="",$D64="",$E64=""),"",IFERROR($D64*$E64,"")))</f>
        <v/>
      </c>
      <c r="G64" s="19">
        <f>IF(AND($A64="",$B64="",$C64="",$D64="",$E64=""),"",IF(OR($A64="",$B64="",$C64="",$D64="",$E64=""),"Complete all inputs",IFERROR(IF(AND(ISNUMBER($A64),ISNUMBER($D64),ISNUMBER($E64),$D64&gt;=0,$E64&gt;=0),"Ready","Check numeric input"),"Check numeric input")))</f>
        <v/>
      </c>
      <c r="H64" s="19">
        <f>IFERROR(IF($G64="","",IF($G64&lt;&gt;"Ready","Check demand input",IF(COUNTIFS('Calendar &amp; Resource Gaps'!$A$5:$A$104,$A64,'Calendar &amp; Resource Gaps'!$B$5:$B$104,$C64)=0,"No period calendar",IF(COUNTIFS('Calendar &amp; Resource Gaps'!$A$5:$A$104,$A64,'Calendar &amp; Resource Gaps'!$B$5:$B$104,$C64)&gt;1,"Duplicate period calendar",IF(COUNTIFS('Calendar &amp; Resource Gaps'!$A$5:$A$104,$A64,'Calendar &amp; Resource Gaps'!$B$5:$B$104,$C64,'Calendar &amp; Resource Gaps'!$D$5:$D$104,"Ready")=1,"Ready","Check period calendar"))))),"Check period calendar")</f>
        <v/>
      </c>
      <c r="I64" s="18">
        <f>IFERROR(IF($H64&lt;&gt;"Ready","",SUMIFS('Calendar &amp; Resource Gaps'!$C$5:$C$104,'Calendar &amp; Resource Gaps'!$A$5:$A$104,$A64,'Calendar &amp; Resource Gaps'!$B$5:$B$104,$C64)),"")</f>
        <v/>
      </c>
      <c r="J64" s="19">
        <f>IFERROR(IF($G64="","",IF(OR($G64&lt;&gt;"Ready",$H64&lt;&gt;"Ready"),"Check inputs",IF(COUNTIFS($A$5:$A$104,$A64,$C$5:$C$104,$C64)=COUNTIFS($A$5:$A$104,$A64,$C$5:$C$104,$C64,$G$5:$G$104,"Ready"),"Ready","Check family demand or rate"))),"Check family demand or rate")</f>
        <v/>
      </c>
      <c r="K64" s="18">
        <f>IFERROR(IF($J64&lt;&gt;"Ready","",SUMIFS($F$5:$F$104,$A$5:$A$104,$A64,$C$5:$C$104,$C64,$G$5:$G$104,"Ready")),"")</f>
        <v/>
      </c>
      <c r="L64" s="18">
        <f>IFERROR(IF(OR($I64="",$K64=""),"",IF($K64&gt;$I64,$K64-$I64,"")),"")</f>
        <v/>
      </c>
      <c r="M64" s="19">
        <f>IFERROR(IF($G64="","",IF(AND($G64="Ready",$H64="Ready",$J64="Ready"),IF($K64&lt;=$I64,"Feasible","Gap"),"Check Inputs")),"Check Inputs")</f>
        <v/>
      </c>
    </row>
    <row r="65">
      <c r="A65" s="15" t="n"/>
      <c r="B65" s="16" t="n"/>
      <c r="C65" s="16" t="n"/>
      <c r="D65" s="17" t="n"/>
      <c r="E65" s="17" t="n"/>
      <c r="F65" s="18">
        <f>IF(AND($A65="",$B65="",$C65="",$D65="",$E65=""),"",IF(OR($A65="",$B65="",$C65="",$D65="",$E65=""),"",IFERROR($D65*$E65,"")))</f>
        <v/>
      </c>
      <c r="G65" s="19">
        <f>IF(AND($A65="",$B65="",$C65="",$D65="",$E65=""),"",IF(OR($A65="",$B65="",$C65="",$D65="",$E65=""),"Complete all inputs",IFERROR(IF(AND(ISNUMBER($A65),ISNUMBER($D65),ISNUMBER($E65),$D65&gt;=0,$E65&gt;=0),"Ready","Check numeric input"),"Check numeric input")))</f>
        <v/>
      </c>
      <c r="H65" s="19">
        <f>IFERROR(IF($G65="","",IF($G65&lt;&gt;"Ready","Check demand input",IF(COUNTIFS('Calendar &amp; Resource Gaps'!$A$5:$A$104,$A65,'Calendar &amp; Resource Gaps'!$B$5:$B$104,$C65)=0,"No period calendar",IF(COUNTIFS('Calendar &amp; Resource Gaps'!$A$5:$A$104,$A65,'Calendar &amp; Resource Gaps'!$B$5:$B$104,$C65)&gt;1,"Duplicate period calendar",IF(COUNTIFS('Calendar &amp; Resource Gaps'!$A$5:$A$104,$A65,'Calendar &amp; Resource Gaps'!$B$5:$B$104,$C65,'Calendar &amp; Resource Gaps'!$D$5:$D$104,"Ready")=1,"Ready","Check period calendar"))))),"Check period calendar")</f>
        <v/>
      </c>
      <c r="I65" s="18">
        <f>IFERROR(IF($H65&lt;&gt;"Ready","",SUMIFS('Calendar &amp; Resource Gaps'!$C$5:$C$104,'Calendar &amp; Resource Gaps'!$A$5:$A$104,$A65,'Calendar &amp; Resource Gaps'!$B$5:$B$104,$C65)),"")</f>
        <v/>
      </c>
      <c r="J65" s="19">
        <f>IFERROR(IF($G65="","",IF(OR($G65&lt;&gt;"Ready",$H65&lt;&gt;"Ready"),"Check inputs",IF(COUNTIFS($A$5:$A$104,$A65,$C$5:$C$104,$C65)=COUNTIFS($A$5:$A$104,$A65,$C$5:$C$104,$C65,$G$5:$G$104,"Ready"),"Ready","Check family demand or rate"))),"Check family demand or rate")</f>
        <v/>
      </c>
      <c r="K65" s="18">
        <f>IFERROR(IF($J65&lt;&gt;"Ready","",SUMIFS($F$5:$F$104,$A$5:$A$104,$A65,$C$5:$C$104,$C65,$G$5:$G$104,"Ready")),"")</f>
        <v/>
      </c>
      <c r="L65" s="18">
        <f>IFERROR(IF(OR($I65="",$K65=""),"",IF($K65&gt;$I65,$K65-$I65,"")),"")</f>
        <v/>
      </c>
      <c r="M65" s="19">
        <f>IFERROR(IF($G65="","",IF(AND($G65="Ready",$H65="Ready",$J65="Ready"),IF($K65&lt;=$I65,"Feasible","Gap"),"Check Inputs")),"Check Inputs")</f>
        <v/>
      </c>
    </row>
    <row r="66">
      <c r="A66" s="15" t="n"/>
      <c r="B66" s="16" t="n"/>
      <c r="C66" s="16" t="n"/>
      <c r="D66" s="17" t="n"/>
      <c r="E66" s="17" t="n"/>
      <c r="F66" s="18">
        <f>IF(AND($A66="",$B66="",$C66="",$D66="",$E66=""),"",IF(OR($A66="",$B66="",$C66="",$D66="",$E66=""),"",IFERROR($D66*$E66,"")))</f>
        <v/>
      </c>
      <c r="G66" s="19">
        <f>IF(AND($A66="",$B66="",$C66="",$D66="",$E66=""),"",IF(OR($A66="",$B66="",$C66="",$D66="",$E66=""),"Complete all inputs",IFERROR(IF(AND(ISNUMBER($A66),ISNUMBER($D66),ISNUMBER($E66),$D66&gt;=0,$E66&gt;=0),"Ready","Check numeric input"),"Check numeric input")))</f>
        <v/>
      </c>
      <c r="H66" s="19">
        <f>IFERROR(IF($G66="","",IF($G66&lt;&gt;"Ready","Check demand input",IF(COUNTIFS('Calendar &amp; Resource Gaps'!$A$5:$A$104,$A66,'Calendar &amp; Resource Gaps'!$B$5:$B$104,$C66)=0,"No period calendar",IF(COUNTIFS('Calendar &amp; Resource Gaps'!$A$5:$A$104,$A66,'Calendar &amp; Resource Gaps'!$B$5:$B$104,$C66)&gt;1,"Duplicate period calendar",IF(COUNTIFS('Calendar &amp; Resource Gaps'!$A$5:$A$104,$A66,'Calendar &amp; Resource Gaps'!$B$5:$B$104,$C66,'Calendar &amp; Resource Gaps'!$D$5:$D$104,"Ready")=1,"Ready","Check period calendar"))))),"Check period calendar")</f>
        <v/>
      </c>
      <c r="I66" s="18">
        <f>IFERROR(IF($H66&lt;&gt;"Ready","",SUMIFS('Calendar &amp; Resource Gaps'!$C$5:$C$104,'Calendar &amp; Resource Gaps'!$A$5:$A$104,$A66,'Calendar &amp; Resource Gaps'!$B$5:$B$104,$C66)),"")</f>
        <v/>
      </c>
      <c r="J66" s="19">
        <f>IFERROR(IF($G66="","",IF(OR($G66&lt;&gt;"Ready",$H66&lt;&gt;"Ready"),"Check inputs",IF(COUNTIFS($A$5:$A$104,$A66,$C$5:$C$104,$C66)=COUNTIFS($A$5:$A$104,$A66,$C$5:$C$104,$C66,$G$5:$G$104,"Ready"),"Ready","Check family demand or rate"))),"Check family demand or rate")</f>
        <v/>
      </c>
      <c r="K66" s="18">
        <f>IFERROR(IF($J66&lt;&gt;"Ready","",SUMIFS($F$5:$F$104,$A$5:$A$104,$A66,$C$5:$C$104,$C66,$G$5:$G$104,"Ready")),"")</f>
        <v/>
      </c>
      <c r="L66" s="18">
        <f>IFERROR(IF(OR($I66="",$K66=""),"",IF($K66&gt;$I66,$K66-$I66,"")),"")</f>
        <v/>
      </c>
      <c r="M66" s="19">
        <f>IFERROR(IF($G66="","",IF(AND($G66="Ready",$H66="Ready",$J66="Ready"),IF($K66&lt;=$I66,"Feasible","Gap"),"Check Inputs")),"Check Inputs")</f>
        <v/>
      </c>
    </row>
    <row r="67">
      <c r="A67" s="15" t="n"/>
      <c r="B67" s="16" t="n"/>
      <c r="C67" s="16" t="n"/>
      <c r="D67" s="17" t="n"/>
      <c r="E67" s="17" t="n"/>
      <c r="F67" s="18">
        <f>IF(AND($A67="",$B67="",$C67="",$D67="",$E67=""),"",IF(OR($A67="",$B67="",$C67="",$D67="",$E67=""),"",IFERROR($D67*$E67,"")))</f>
        <v/>
      </c>
      <c r="G67" s="19">
        <f>IF(AND($A67="",$B67="",$C67="",$D67="",$E67=""),"",IF(OR($A67="",$B67="",$C67="",$D67="",$E67=""),"Complete all inputs",IFERROR(IF(AND(ISNUMBER($A67),ISNUMBER($D67),ISNUMBER($E67),$D67&gt;=0,$E67&gt;=0),"Ready","Check numeric input"),"Check numeric input")))</f>
        <v/>
      </c>
      <c r="H67" s="19">
        <f>IFERROR(IF($G67="","",IF($G67&lt;&gt;"Ready","Check demand input",IF(COUNTIFS('Calendar &amp; Resource Gaps'!$A$5:$A$104,$A67,'Calendar &amp; Resource Gaps'!$B$5:$B$104,$C67)=0,"No period calendar",IF(COUNTIFS('Calendar &amp; Resource Gaps'!$A$5:$A$104,$A67,'Calendar &amp; Resource Gaps'!$B$5:$B$104,$C67)&gt;1,"Duplicate period calendar",IF(COUNTIFS('Calendar &amp; Resource Gaps'!$A$5:$A$104,$A67,'Calendar &amp; Resource Gaps'!$B$5:$B$104,$C67,'Calendar &amp; Resource Gaps'!$D$5:$D$104,"Ready")=1,"Ready","Check period calendar"))))),"Check period calendar")</f>
        <v/>
      </c>
      <c r="I67" s="18">
        <f>IFERROR(IF($H67&lt;&gt;"Ready","",SUMIFS('Calendar &amp; Resource Gaps'!$C$5:$C$104,'Calendar &amp; Resource Gaps'!$A$5:$A$104,$A67,'Calendar &amp; Resource Gaps'!$B$5:$B$104,$C67)),"")</f>
        <v/>
      </c>
      <c r="J67" s="19">
        <f>IFERROR(IF($G67="","",IF(OR($G67&lt;&gt;"Ready",$H67&lt;&gt;"Ready"),"Check inputs",IF(COUNTIFS($A$5:$A$104,$A67,$C$5:$C$104,$C67)=COUNTIFS($A$5:$A$104,$A67,$C$5:$C$104,$C67,$G$5:$G$104,"Ready"),"Ready","Check family demand or rate"))),"Check family demand or rate")</f>
        <v/>
      </c>
      <c r="K67" s="18">
        <f>IFERROR(IF($J67&lt;&gt;"Ready","",SUMIFS($F$5:$F$104,$A$5:$A$104,$A67,$C$5:$C$104,$C67,$G$5:$G$104,"Ready")),"")</f>
        <v/>
      </c>
      <c r="L67" s="18">
        <f>IFERROR(IF(OR($I67="",$K67=""),"",IF($K67&gt;$I67,$K67-$I67,"")),"")</f>
        <v/>
      </c>
      <c r="M67" s="19">
        <f>IFERROR(IF($G67="","",IF(AND($G67="Ready",$H67="Ready",$J67="Ready"),IF($K67&lt;=$I67,"Feasible","Gap"),"Check Inputs")),"Check Inputs")</f>
        <v/>
      </c>
    </row>
    <row r="68">
      <c r="A68" s="15" t="n"/>
      <c r="B68" s="16" t="n"/>
      <c r="C68" s="16" t="n"/>
      <c r="D68" s="17" t="n"/>
      <c r="E68" s="17" t="n"/>
      <c r="F68" s="18">
        <f>IF(AND($A68="",$B68="",$C68="",$D68="",$E68=""),"",IF(OR($A68="",$B68="",$C68="",$D68="",$E68=""),"",IFERROR($D68*$E68,"")))</f>
        <v/>
      </c>
      <c r="G68" s="19">
        <f>IF(AND($A68="",$B68="",$C68="",$D68="",$E68=""),"",IF(OR($A68="",$B68="",$C68="",$D68="",$E68=""),"Complete all inputs",IFERROR(IF(AND(ISNUMBER($A68),ISNUMBER($D68),ISNUMBER($E68),$D68&gt;=0,$E68&gt;=0),"Ready","Check numeric input"),"Check numeric input")))</f>
        <v/>
      </c>
      <c r="H68" s="19">
        <f>IFERROR(IF($G68="","",IF($G68&lt;&gt;"Ready","Check demand input",IF(COUNTIFS('Calendar &amp; Resource Gaps'!$A$5:$A$104,$A68,'Calendar &amp; Resource Gaps'!$B$5:$B$104,$C68)=0,"No period calendar",IF(COUNTIFS('Calendar &amp; Resource Gaps'!$A$5:$A$104,$A68,'Calendar &amp; Resource Gaps'!$B$5:$B$104,$C68)&gt;1,"Duplicate period calendar",IF(COUNTIFS('Calendar &amp; Resource Gaps'!$A$5:$A$104,$A68,'Calendar &amp; Resource Gaps'!$B$5:$B$104,$C68,'Calendar &amp; Resource Gaps'!$D$5:$D$104,"Ready")=1,"Ready","Check period calendar"))))),"Check period calendar")</f>
        <v/>
      </c>
      <c r="I68" s="18">
        <f>IFERROR(IF($H68&lt;&gt;"Ready","",SUMIFS('Calendar &amp; Resource Gaps'!$C$5:$C$104,'Calendar &amp; Resource Gaps'!$A$5:$A$104,$A68,'Calendar &amp; Resource Gaps'!$B$5:$B$104,$C68)),"")</f>
        <v/>
      </c>
      <c r="J68" s="19">
        <f>IFERROR(IF($G68="","",IF(OR($G68&lt;&gt;"Ready",$H68&lt;&gt;"Ready"),"Check inputs",IF(COUNTIFS($A$5:$A$104,$A68,$C$5:$C$104,$C68)=COUNTIFS($A$5:$A$104,$A68,$C$5:$C$104,$C68,$G$5:$G$104,"Ready"),"Ready","Check family demand or rate"))),"Check family demand or rate")</f>
        <v/>
      </c>
      <c r="K68" s="18">
        <f>IFERROR(IF($J68&lt;&gt;"Ready","",SUMIFS($F$5:$F$104,$A$5:$A$104,$A68,$C$5:$C$104,$C68,$G$5:$G$104,"Ready")),"")</f>
        <v/>
      </c>
      <c r="L68" s="18">
        <f>IFERROR(IF(OR($I68="",$K68=""),"",IF($K68&gt;$I68,$K68-$I68,"")),"")</f>
        <v/>
      </c>
      <c r="M68" s="19">
        <f>IFERROR(IF($G68="","",IF(AND($G68="Ready",$H68="Ready",$J68="Ready"),IF($K68&lt;=$I68,"Feasible","Gap"),"Check Inputs")),"Check Inputs")</f>
        <v/>
      </c>
    </row>
    <row r="69">
      <c r="A69" s="15" t="n"/>
      <c r="B69" s="16" t="n"/>
      <c r="C69" s="16" t="n"/>
      <c r="D69" s="17" t="n"/>
      <c r="E69" s="17" t="n"/>
      <c r="F69" s="18">
        <f>IF(AND($A69="",$B69="",$C69="",$D69="",$E69=""),"",IF(OR($A69="",$B69="",$C69="",$D69="",$E69=""),"",IFERROR($D69*$E69,"")))</f>
        <v/>
      </c>
      <c r="G69" s="19">
        <f>IF(AND($A69="",$B69="",$C69="",$D69="",$E69=""),"",IF(OR($A69="",$B69="",$C69="",$D69="",$E69=""),"Complete all inputs",IFERROR(IF(AND(ISNUMBER($A69),ISNUMBER($D69),ISNUMBER($E69),$D69&gt;=0,$E69&gt;=0),"Ready","Check numeric input"),"Check numeric input")))</f>
        <v/>
      </c>
      <c r="H69" s="19">
        <f>IFERROR(IF($G69="","",IF($G69&lt;&gt;"Ready","Check demand input",IF(COUNTIFS('Calendar &amp; Resource Gaps'!$A$5:$A$104,$A69,'Calendar &amp; Resource Gaps'!$B$5:$B$104,$C69)=0,"No period calendar",IF(COUNTIFS('Calendar &amp; Resource Gaps'!$A$5:$A$104,$A69,'Calendar &amp; Resource Gaps'!$B$5:$B$104,$C69)&gt;1,"Duplicate period calendar",IF(COUNTIFS('Calendar &amp; Resource Gaps'!$A$5:$A$104,$A69,'Calendar &amp; Resource Gaps'!$B$5:$B$104,$C69,'Calendar &amp; Resource Gaps'!$D$5:$D$104,"Ready")=1,"Ready","Check period calendar"))))),"Check period calendar")</f>
        <v/>
      </c>
      <c r="I69" s="18">
        <f>IFERROR(IF($H69&lt;&gt;"Ready","",SUMIFS('Calendar &amp; Resource Gaps'!$C$5:$C$104,'Calendar &amp; Resource Gaps'!$A$5:$A$104,$A69,'Calendar &amp; Resource Gaps'!$B$5:$B$104,$C69)),"")</f>
        <v/>
      </c>
      <c r="J69" s="19">
        <f>IFERROR(IF($G69="","",IF(OR($G69&lt;&gt;"Ready",$H69&lt;&gt;"Ready"),"Check inputs",IF(COUNTIFS($A$5:$A$104,$A69,$C$5:$C$104,$C69)=COUNTIFS($A$5:$A$104,$A69,$C$5:$C$104,$C69,$G$5:$G$104,"Ready"),"Ready","Check family demand or rate"))),"Check family demand or rate")</f>
        <v/>
      </c>
      <c r="K69" s="18">
        <f>IFERROR(IF($J69&lt;&gt;"Ready","",SUMIFS($F$5:$F$104,$A$5:$A$104,$A69,$C$5:$C$104,$C69,$G$5:$G$104,"Ready")),"")</f>
        <v/>
      </c>
      <c r="L69" s="18">
        <f>IFERROR(IF(OR($I69="",$K69=""),"",IF($K69&gt;$I69,$K69-$I69,"")),"")</f>
        <v/>
      </c>
      <c r="M69" s="19">
        <f>IFERROR(IF($G69="","",IF(AND($G69="Ready",$H69="Ready",$J69="Ready"),IF($K69&lt;=$I69,"Feasible","Gap"),"Check Inputs")),"Check Inputs")</f>
        <v/>
      </c>
    </row>
    <row r="70">
      <c r="A70" s="15" t="n"/>
      <c r="B70" s="16" t="n"/>
      <c r="C70" s="16" t="n"/>
      <c r="D70" s="17" t="n"/>
      <c r="E70" s="17" t="n"/>
      <c r="F70" s="18">
        <f>IF(AND($A70="",$B70="",$C70="",$D70="",$E70=""),"",IF(OR($A70="",$B70="",$C70="",$D70="",$E70=""),"",IFERROR($D70*$E70,"")))</f>
        <v/>
      </c>
      <c r="G70" s="19">
        <f>IF(AND($A70="",$B70="",$C70="",$D70="",$E70=""),"",IF(OR($A70="",$B70="",$C70="",$D70="",$E70=""),"Complete all inputs",IFERROR(IF(AND(ISNUMBER($A70),ISNUMBER($D70),ISNUMBER($E70),$D70&gt;=0,$E70&gt;=0),"Ready","Check numeric input"),"Check numeric input")))</f>
        <v/>
      </c>
      <c r="H70" s="19">
        <f>IFERROR(IF($G70="","",IF($G70&lt;&gt;"Ready","Check demand input",IF(COUNTIFS('Calendar &amp; Resource Gaps'!$A$5:$A$104,$A70,'Calendar &amp; Resource Gaps'!$B$5:$B$104,$C70)=0,"No period calendar",IF(COUNTIFS('Calendar &amp; Resource Gaps'!$A$5:$A$104,$A70,'Calendar &amp; Resource Gaps'!$B$5:$B$104,$C70)&gt;1,"Duplicate period calendar",IF(COUNTIFS('Calendar &amp; Resource Gaps'!$A$5:$A$104,$A70,'Calendar &amp; Resource Gaps'!$B$5:$B$104,$C70,'Calendar &amp; Resource Gaps'!$D$5:$D$104,"Ready")=1,"Ready","Check period calendar"))))),"Check period calendar")</f>
        <v/>
      </c>
      <c r="I70" s="18">
        <f>IFERROR(IF($H70&lt;&gt;"Ready","",SUMIFS('Calendar &amp; Resource Gaps'!$C$5:$C$104,'Calendar &amp; Resource Gaps'!$A$5:$A$104,$A70,'Calendar &amp; Resource Gaps'!$B$5:$B$104,$C70)),"")</f>
        <v/>
      </c>
      <c r="J70" s="19">
        <f>IFERROR(IF($G70="","",IF(OR($G70&lt;&gt;"Ready",$H70&lt;&gt;"Ready"),"Check inputs",IF(COUNTIFS($A$5:$A$104,$A70,$C$5:$C$104,$C70)=COUNTIFS($A$5:$A$104,$A70,$C$5:$C$104,$C70,$G$5:$G$104,"Ready"),"Ready","Check family demand or rate"))),"Check family demand or rate")</f>
        <v/>
      </c>
      <c r="K70" s="18">
        <f>IFERROR(IF($J70&lt;&gt;"Ready","",SUMIFS($F$5:$F$104,$A$5:$A$104,$A70,$C$5:$C$104,$C70,$G$5:$G$104,"Ready")),"")</f>
        <v/>
      </c>
      <c r="L70" s="18">
        <f>IFERROR(IF(OR($I70="",$K70=""),"",IF($K70&gt;$I70,$K70-$I70,"")),"")</f>
        <v/>
      </c>
      <c r="M70" s="19">
        <f>IFERROR(IF($G70="","",IF(AND($G70="Ready",$H70="Ready",$J70="Ready"),IF($K70&lt;=$I70,"Feasible","Gap"),"Check Inputs")),"Check Inputs")</f>
        <v/>
      </c>
    </row>
    <row r="71">
      <c r="A71" s="15" t="n"/>
      <c r="B71" s="16" t="n"/>
      <c r="C71" s="16" t="n"/>
      <c r="D71" s="17" t="n"/>
      <c r="E71" s="17" t="n"/>
      <c r="F71" s="18">
        <f>IF(AND($A71="",$B71="",$C71="",$D71="",$E71=""),"",IF(OR($A71="",$B71="",$C71="",$D71="",$E71=""),"",IFERROR($D71*$E71,"")))</f>
        <v/>
      </c>
      <c r="G71" s="19">
        <f>IF(AND($A71="",$B71="",$C71="",$D71="",$E71=""),"",IF(OR($A71="",$B71="",$C71="",$D71="",$E71=""),"Complete all inputs",IFERROR(IF(AND(ISNUMBER($A71),ISNUMBER($D71),ISNUMBER($E71),$D71&gt;=0,$E71&gt;=0),"Ready","Check numeric input"),"Check numeric input")))</f>
        <v/>
      </c>
      <c r="H71" s="19">
        <f>IFERROR(IF($G71="","",IF($G71&lt;&gt;"Ready","Check demand input",IF(COUNTIFS('Calendar &amp; Resource Gaps'!$A$5:$A$104,$A71,'Calendar &amp; Resource Gaps'!$B$5:$B$104,$C71)=0,"No period calendar",IF(COUNTIFS('Calendar &amp; Resource Gaps'!$A$5:$A$104,$A71,'Calendar &amp; Resource Gaps'!$B$5:$B$104,$C71)&gt;1,"Duplicate period calendar",IF(COUNTIFS('Calendar &amp; Resource Gaps'!$A$5:$A$104,$A71,'Calendar &amp; Resource Gaps'!$B$5:$B$104,$C71,'Calendar &amp; Resource Gaps'!$D$5:$D$104,"Ready")=1,"Ready","Check period calendar"))))),"Check period calendar")</f>
        <v/>
      </c>
      <c r="I71" s="18">
        <f>IFERROR(IF($H71&lt;&gt;"Ready","",SUMIFS('Calendar &amp; Resource Gaps'!$C$5:$C$104,'Calendar &amp; Resource Gaps'!$A$5:$A$104,$A71,'Calendar &amp; Resource Gaps'!$B$5:$B$104,$C71)),"")</f>
        <v/>
      </c>
      <c r="J71" s="19">
        <f>IFERROR(IF($G71="","",IF(OR($G71&lt;&gt;"Ready",$H71&lt;&gt;"Ready"),"Check inputs",IF(COUNTIFS($A$5:$A$104,$A71,$C$5:$C$104,$C71)=COUNTIFS($A$5:$A$104,$A71,$C$5:$C$104,$C71,$G$5:$G$104,"Ready"),"Ready","Check family demand or rate"))),"Check family demand or rate")</f>
        <v/>
      </c>
      <c r="K71" s="18">
        <f>IFERROR(IF($J71&lt;&gt;"Ready","",SUMIFS($F$5:$F$104,$A$5:$A$104,$A71,$C$5:$C$104,$C71,$G$5:$G$104,"Ready")),"")</f>
        <v/>
      </c>
      <c r="L71" s="18">
        <f>IFERROR(IF(OR($I71="",$K71=""),"",IF($K71&gt;$I71,$K71-$I71,"")),"")</f>
        <v/>
      </c>
      <c r="M71" s="19">
        <f>IFERROR(IF($G71="","",IF(AND($G71="Ready",$H71="Ready",$J71="Ready"),IF($K71&lt;=$I71,"Feasible","Gap"),"Check Inputs")),"Check Inputs")</f>
        <v/>
      </c>
    </row>
    <row r="72">
      <c r="A72" s="15" t="n"/>
      <c r="B72" s="16" t="n"/>
      <c r="C72" s="16" t="n"/>
      <c r="D72" s="17" t="n"/>
      <c r="E72" s="17" t="n"/>
      <c r="F72" s="18">
        <f>IF(AND($A72="",$B72="",$C72="",$D72="",$E72=""),"",IF(OR($A72="",$B72="",$C72="",$D72="",$E72=""),"",IFERROR($D72*$E72,"")))</f>
        <v/>
      </c>
      <c r="G72" s="19">
        <f>IF(AND($A72="",$B72="",$C72="",$D72="",$E72=""),"",IF(OR($A72="",$B72="",$C72="",$D72="",$E72=""),"Complete all inputs",IFERROR(IF(AND(ISNUMBER($A72),ISNUMBER($D72),ISNUMBER($E72),$D72&gt;=0,$E72&gt;=0),"Ready","Check numeric input"),"Check numeric input")))</f>
        <v/>
      </c>
      <c r="H72" s="19">
        <f>IFERROR(IF($G72="","",IF($G72&lt;&gt;"Ready","Check demand input",IF(COUNTIFS('Calendar &amp; Resource Gaps'!$A$5:$A$104,$A72,'Calendar &amp; Resource Gaps'!$B$5:$B$104,$C72)=0,"No period calendar",IF(COUNTIFS('Calendar &amp; Resource Gaps'!$A$5:$A$104,$A72,'Calendar &amp; Resource Gaps'!$B$5:$B$104,$C72)&gt;1,"Duplicate period calendar",IF(COUNTIFS('Calendar &amp; Resource Gaps'!$A$5:$A$104,$A72,'Calendar &amp; Resource Gaps'!$B$5:$B$104,$C72,'Calendar &amp; Resource Gaps'!$D$5:$D$104,"Ready")=1,"Ready","Check period calendar"))))),"Check period calendar")</f>
        <v/>
      </c>
      <c r="I72" s="18">
        <f>IFERROR(IF($H72&lt;&gt;"Ready","",SUMIFS('Calendar &amp; Resource Gaps'!$C$5:$C$104,'Calendar &amp; Resource Gaps'!$A$5:$A$104,$A72,'Calendar &amp; Resource Gaps'!$B$5:$B$104,$C72)),"")</f>
        <v/>
      </c>
      <c r="J72" s="19">
        <f>IFERROR(IF($G72="","",IF(OR($G72&lt;&gt;"Ready",$H72&lt;&gt;"Ready"),"Check inputs",IF(COUNTIFS($A$5:$A$104,$A72,$C$5:$C$104,$C72)=COUNTIFS($A$5:$A$104,$A72,$C$5:$C$104,$C72,$G$5:$G$104,"Ready"),"Ready","Check family demand or rate"))),"Check family demand or rate")</f>
        <v/>
      </c>
      <c r="K72" s="18">
        <f>IFERROR(IF($J72&lt;&gt;"Ready","",SUMIFS($F$5:$F$104,$A$5:$A$104,$A72,$C$5:$C$104,$C72,$G$5:$G$104,"Ready")),"")</f>
        <v/>
      </c>
      <c r="L72" s="18">
        <f>IFERROR(IF(OR($I72="",$K72=""),"",IF($K72&gt;$I72,$K72-$I72,"")),"")</f>
        <v/>
      </c>
      <c r="M72" s="19">
        <f>IFERROR(IF($G72="","",IF(AND($G72="Ready",$H72="Ready",$J72="Ready"),IF($K72&lt;=$I72,"Feasible","Gap"),"Check Inputs")),"Check Inputs")</f>
        <v/>
      </c>
    </row>
    <row r="73">
      <c r="A73" s="15" t="n"/>
      <c r="B73" s="16" t="n"/>
      <c r="C73" s="16" t="n"/>
      <c r="D73" s="17" t="n"/>
      <c r="E73" s="17" t="n"/>
      <c r="F73" s="18">
        <f>IF(AND($A73="",$B73="",$C73="",$D73="",$E73=""),"",IF(OR($A73="",$B73="",$C73="",$D73="",$E73=""),"",IFERROR($D73*$E73,"")))</f>
        <v/>
      </c>
      <c r="G73" s="19">
        <f>IF(AND($A73="",$B73="",$C73="",$D73="",$E73=""),"",IF(OR($A73="",$B73="",$C73="",$D73="",$E73=""),"Complete all inputs",IFERROR(IF(AND(ISNUMBER($A73),ISNUMBER($D73),ISNUMBER($E73),$D73&gt;=0,$E73&gt;=0),"Ready","Check numeric input"),"Check numeric input")))</f>
        <v/>
      </c>
      <c r="H73" s="19">
        <f>IFERROR(IF($G73="","",IF($G73&lt;&gt;"Ready","Check demand input",IF(COUNTIFS('Calendar &amp; Resource Gaps'!$A$5:$A$104,$A73,'Calendar &amp; Resource Gaps'!$B$5:$B$104,$C73)=0,"No period calendar",IF(COUNTIFS('Calendar &amp; Resource Gaps'!$A$5:$A$104,$A73,'Calendar &amp; Resource Gaps'!$B$5:$B$104,$C73)&gt;1,"Duplicate period calendar",IF(COUNTIFS('Calendar &amp; Resource Gaps'!$A$5:$A$104,$A73,'Calendar &amp; Resource Gaps'!$B$5:$B$104,$C73,'Calendar &amp; Resource Gaps'!$D$5:$D$104,"Ready")=1,"Ready","Check period calendar"))))),"Check period calendar")</f>
        <v/>
      </c>
      <c r="I73" s="18">
        <f>IFERROR(IF($H73&lt;&gt;"Ready","",SUMIFS('Calendar &amp; Resource Gaps'!$C$5:$C$104,'Calendar &amp; Resource Gaps'!$A$5:$A$104,$A73,'Calendar &amp; Resource Gaps'!$B$5:$B$104,$C73)),"")</f>
        <v/>
      </c>
      <c r="J73" s="19">
        <f>IFERROR(IF($G73="","",IF(OR($G73&lt;&gt;"Ready",$H73&lt;&gt;"Ready"),"Check inputs",IF(COUNTIFS($A$5:$A$104,$A73,$C$5:$C$104,$C73)=COUNTIFS($A$5:$A$104,$A73,$C$5:$C$104,$C73,$G$5:$G$104,"Ready"),"Ready","Check family demand or rate"))),"Check family demand or rate")</f>
        <v/>
      </c>
      <c r="K73" s="18">
        <f>IFERROR(IF($J73&lt;&gt;"Ready","",SUMIFS($F$5:$F$104,$A$5:$A$104,$A73,$C$5:$C$104,$C73,$G$5:$G$104,"Ready")),"")</f>
        <v/>
      </c>
      <c r="L73" s="18">
        <f>IFERROR(IF(OR($I73="",$K73=""),"",IF($K73&gt;$I73,$K73-$I73,"")),"")</f>
        <v/>
      </c>
      <c r="M73" s="19">
        <f>IFERROR(IF($G73="","",IF(AND($G73="Ready",$H73="Ready",$J73="Ready"),IF($K73&lt;=$I73,"Feasible","Gap"),"Check Inputs")),"Check Inputs")</f>
        <v/>
      </c>
    </row>
    <row r="74">
      <c r="A74" s="15" t="n"/>
      <c r="B74" s="16" t="n"/>
      <c r="C74" s="16" t="n"/>
      <c r="D74" s="17" t="n"/>
      <c r="E74" s="17" t="n"/>
      <c r="F74" s="18">
        <f>IF(AND($A74="",$B74="",$C74="",$D74="",$E74=""),"",IF(OR($A74="",$B74="",$C74="",$D74="",$E74=""),"",IFERROR($D74*$E74,"")))</f>
        <v/>
      </c>
      <c r="G74" s="19">
        <f>IF(AND($A74="",$B74="",$C74="",$D74="",$E74=""),"",IF(OR($A74="",$B74="",$C74="",$D74="",$E74=""),"Complete all inputs",IFERROR(IF(AND(ISNUMBER($A74),ISNUMBER($D74),ISNUMBER($E74),$D74&gt;=0,$E74&gt;=0),"Ready","Check numeric input"),"Check numeric input")))</f>
        <v/>
      </c>
      <c r="H74" s="19">
        <f>IFERROR(IF($G74="","",IF($G74&lt;&gt;"Ready","Check demand input",IF(COUNTIFS('Calendar &amp; Resource Gaps'!$A$5:$A$104,$A74,'Calendar &amp; Resource Gaps'!$B$5:$B$104,$C74)=0,"No period calendar",IF(COUNTIFS('Calendar &amp; Resource Gaps'!$A$5:$A$104,$A74,'Calendar &amp; Resource Gaps'!$B$5:$B$104,$C74)&gt;1,"Duplicate period calendar",IF(COUNTIFS('Calendar &amp; Resource Gaps'!$A$5:$A$104,$A74,'Calendar &amp; Resource Gaps'!$B$5:$B$104,$C74,'Calendar &amp; Resource Gaps'!$D$5:$D$104,"Ready")=1,"Ready","Check period calendar"))))),"Check period calendar")</f>
        <v/>
      </c>
      <c r="I74" s="18">
        <f>IFERROR(IF($H74&lt;&gt;"Ready","",SUMIFS('Calendar &amp; Resource Gaps'!$C$5:$C$104,'Calendar &amp; Resource Gaps'!$A$5:$A$104,$A74,'Calendar &amp; Resource Gaps'!$B$5:$B$104,$C74)),"")</f>
        <v/>
      </c>
      <c r="J74" s="19">
        <f>IFERROR(IF($G74="","",IF(OR($G74&lt;&gt;"Ready",$H74&lt;&gt;"Ready"),"Check inputs",IF(COUNTIFS($A$5:$A$104,$A74,$C$5:$C$104,$C74)=COUNTIFS($A$5:$A$104,$A74,$C$5:$C$104,$C74,$G$5:$G$104,"Ready"),"Ready","Check family demand or rate"))),"Check family demand or rate")</f>
        <v/>
      </c>
      <c r="K74" s="18">
        <f>IFERROR(IF($J74&lt;&gt;"Ready","",SUMIFS($F$5:$F$104,$A$5:$A$104,$A74,$C$5:$C$104,$C74,$G$5:$G$104,"Ready")),"")</f>
        <v/>
      </c>
      <c r="L74" s="18">
        <f>IFERROR(IF(OR($I74="",$K74=""),"",IF($K74&gt;$I74,$K74-$I74,"")),"")</f>
        <v/>
      </c>
      <c r="M74" s="19">
        <f>IFERROR(IF($G74="","",IF(AND($G74="Ready",$H74="Ready",$J74="Ready"),IF($K74&lt;=$I74,"Feasible","Gap"),"Check Inputs")),"Check Inputs")</f>
        <v/>
      </c>
    </row>
    <row r="75">
      <c r="A75" s="15" t="n"/>
      <c r="B75" s="16" t="n"/>
      <c r="C75" s="16" t="n"/>
      <c r="D75" s="17" t="n"/>
      <c r="E75" s="17" t="n"/>
      <c r="F75" s="18">
        <f>IF(AND($A75="",$B75="",$C75="",$D75="",$E75=""),"",IF(OR($A75="",$B75="",$C75="",$D75="",$E75=""),"",IFERROR($D75*$E75,"")))</f>
        <v/>
      </c>
      <c r="G75" s="19">
        <f>IF(AND($A75="",$B75="",$C75="",$D75="",$E75=""),"",IF(OR($A75="",$B75="",$C75="",$D75="",$E75=""),"Complete all inputs",IFERROR(IF(AND(ISNUMBER($A75),ISNUMBER($D75),ISNUMBER($E75),$D75&gt;=0,$E75&gt;=0),"Ready","Check numeric input"),"Check numeric input")))</f>
        <v/>
      </c>
      <c r="H75" s="19">
        <f>IFERROR(IF($G75="","",IF($G75&lt;&gt;"Ready","Check demand input",IF(COUNTIFS('Calendar &amp; Resource Gaps'!$A$5:$A$104,$A75,'Calendar &amp; Resource Gaps'!$B$5:$B$104,$C75)=0,"No period calendar",IF(COUNTIFS('Calendar &amp; Resource Gaps'!$A$5:$A$104,$A75,'Calendar &amp; Resource Gaps'!$B$5:$B$104,$C75)&gt;1,"Duplicate period calendar",IF(COUNTIFS('Calendar &amp; Resource Gaps'!$A$5:$A$104,$A75,'Calendar &amp; Resource Gaps'!$B$5:$B$104,$C75,'Calendar &amp; Resource Gaps'!$D$5:$D$104,"Ready")=1,"Ready","Check period calendar"))))),"Check period calendar")</f>
        <v/>
      </c>
      <c r="I75" s="18">
        <f>IFERROR(IF($H75&lt;&gt;"Ready","",SUMIFS('Calendar &amp; Resource Gaps'!$C$5:$C$104,'Calendar &amp; Resource Gaps'!$A$5:$A$104,$A75,'Calendar &amp; Resource Gaps'!$B$5:$B$104,$C75)),"")</f>
        <v/>
      </c>
      <c r="J75" s="19">
        <f>IFERROR(IF($G75="","",IF(OR($G75&lt;&gt;"Ready",$H75&lt;&gt;"Ready"),"Check inputs",IF(COUNTIFS($A$5:$A$104,$A75,$C$5:$C$104,$C75)=COUNTIFS($A$5:$A$104,$A75,$C$5:$C$104,$C75,$G$5:$G$104,"Ready"),"Ready","Check family demand or rate"))),"Check family demand or rate")</f>
        <v/>
      </c>
      <c r="K75" s="18">
        <f>IFERROR(IF($J75&lt;&gt;"Ready","",SUMIFS($F$5:$F$104,$A$5:$A$104,$A75,$C$5:$C$104,$C75,$G$5:$G$104,"Ready")),"")</f>
        <v/>
      </c>
      <c r="L75" s="18">
        <f>IFERROR(IF(OR($I75="",$K75=""),"",IF($K75&gt;$I75,$K75-$I75,"")),"")</f>
        <v/>
      </c>
      <c r="M75" s="19">
        <f>IFERROR(IF($G75="","",IF(AND($G75="Ready",$H75="Ready",$J75="Ready"),IF($K75&lt;=$I75,"Feasible","Gap"),"Check Inputs")),"Check Inputs")</f>
        <v/>
      </c>
    </row>
    <row r="76">
      <c r="A76" s="15" t="n"/>
      <c r="B76" s="16" t="n"/>
      <c r="C76" s="16" t="n"/>
      <c r="D76" s="17" t="n"/>
      <c r="E76" s="17" t="n"/>
      <c r="F76" s="18">
        <f>IF(AND($A76="",$B76="",$C76="",$D76="",$E76=""),"",IF(OR($A76="",$B76="",$C76="",$D76="",$E76=""),"",IFERROR($D76*$E76,"")))</f>
        <v/>
      </c>
      <c r="G76" s="19">
        <f>IF(AND($A76="",$B76="",$C76="",$D76="",$E76=""),"",IF(OR($A76="",$B76="",$C76="",$D76="",$E76=""),"Complete all inputs",IFERROR(IF(AND(ISNUMBER($A76),ISNUMBER($D76),ISNUMBER($E76),$D76&gt;=0,$E76&gt;=0),"Ready","Check numeric input"),"Check numeric input")))</f>
        <v/>
      </c>
      <c r="H76" s="19">
        <f>IFERROR(IF($G76="","",IF($G76&lt;&gt;"Ready","Check demand input",IF(COUNTIFS('Calendar &amp; Resource Gaps'!$A$5:$A$104,$A76,'Calendar &amp; Resource Gaps'!$B$5:$B$104,$C76)=0,"No period calendar",IF(COUNTIFS('Calendar &amp; Resource Gaps'!$A$5:$A$104,$A76,'Calendar &amp; Resource Gaps'!$B$5:$B$104,$C76)&gt;1,"Duplicate period calendar",IF(COUNTIFS('Calendar &amp; Resource Gaps'!$A$5:$A$104,$A76,'Calendar &amp; Resource Gaps'!$B$5:$B$104,$C76,'Calendar &amp; Resource Gaps'!$D$5:$D$104,"Ready")=1,"Ready","Check period calendar"))))),"Check period calendar")</f>
        <v/>
      </c>
      <c r="I76" s="18">
        <f>IFERROR(IF($H76&lt;&gt;"Ready","",SUMIFS('Calendar &amp; Resource Gaps'!$C$5:$C$104,'Calendar &amp; Resource Gaps'!$A$5:$A$104,$A76,'Calendar &amp; Resource Gaps'!$B$5:$B$104,$C76)),"")</f>
        <v/>
      </c>
      <c r="J76" s="19">
        <f>IFERROR(IF($G76="","",IF(OR($G76&lt;&gt;"Ready",$H76&lt;&gt;"Ready"),"Check inputs",IF(COUNTIFS($A$5:$A$104,$A76,$C$5:$C$104,$C76)=COUNTIFS($A$5:$A$104,$A76,$C$5:$C$104,$C76,$G$5:$G$104,"Ready"),"Ready","Check family demand or rate"))),"Check family demand or rate")</f>
        <v/>
      </c>
      <c r="K76" s="18">
        <f>IFERROR(IF($J76&lt;&gt;"Ready","",SUMIFS($F$5:$F$104,$A$5:$A$104,$A76,$C$5:$C$104,$C76,$G$5:$G$104,"Ready")),"")</f>
        <v/>
      </c>
      <c r="L76" s="18">
        <f>IFERROR(IF(OR($I76="",$K76=""),"",IF($K76&gt;$I76,$K76-$I76,"")),"")</f>
        <v/>
      </c>
      <c r="M76" s="19">
        <f>IFERROR(IF($G76="","",IF(AND($G76="Ready",$H76="Ready",$J76="Ready"),IF($K76&lt;=$I76,"Feasible","Gap"),"Check Inputs")),"Check Inputs")</f>
        <v/>
      </c>
    </row>
    <row r="77">
      <c r="A77" s="15" t="n"/>
      <c r="B77" s="16" t="n"/>
      <c r="C77" s="16" t="n"/>
      <c r="D77" s="17" t="n"/>
      <c r="E77" s="17" t="n"/>
      <c r="F77" s="18">
        <f>IF(AND($A77="",$B77="",$C77="",$D77="",$E77=""),"",IF(OR($A77="",$B77="",$C77="",$D77="",$E77=""),"",IFERROR($D77*$E77,"")))</f>
        <v/>
      </c>
      <c r="G77" s="19">
        <f>IF(AND($A77="",$B77="",$C77="",$D77="",$E77=""),"",IF(OR($A77="",$B77="",$C77="",$D77="",$E77=""),"Complete all inputs",IFERROR(IF(AND(ISNUMBER($A77),ISNUMBER($D77),ISNUMBER($E77),$D77&gt;=0,$E77&gt;=0),"Ready","Check numeric input"),"Check numeric input")))</f>
        <v/>
      </c>
      <c r="H77" s="19">
        <f>IFERROR(IF($G77="","",IF($G77&lt;&gt;"Ready","Check demand input",IF(COUNTIFS('Calendar &amp; Resource Gaps'!$A$5:$A$104,$A77,'Calendar &amp; Resource Gaps'!$B$5:$B$104,$C77)=0,"No period calendar",IF(COUNTIFS('Calendar &amp; Resource Gaps'!$A$5:$A$104,$A77,'Calendar &amp; Resource Gaps'!$B$5:$B$104,$C77)&gt;1,"Duplicate period calendar",IF(COUNTIFS('Calendar &amp; Resource Gaps'!$A$5:$A$104,$A77,'Calendar &amp; Resource Gaps'!$B$5:$B$104,$C77,'Calendar &amp; Resource Gaps'!$D$5:$D$104,"Ready")=1,"Ready","Check period calendar"))))),"Check period calendar")</f>
        <v/>
      </c>
      <c r="I77" s="18">
        <f>IFERROR(IF($H77&lt;&gt;"Ready","",SUMIFS('Calendar &amp; Resource Gaps'!$C$5:$C$104,'Calendar &amp; Resource Gaps'!$A$5:$A$104,$A77,'Calendar &amp; Resource Gaps'!$B$5:$B$104,$C77)),"")</f>
        <v/>
      </c>
      <c r="J77" s="19">
        <f>IFERROR(IF($G77="","",IF(OR($G77&lt;&gt;"Ready",$H77&lt;&gt;"Ready"),"Check inputs",IF(COUNTIFS($A$5:$A$104,$A77,$C$5:$C$104,$C77)=COUNTIFS($A$5:$A$104,$A77,$C$5:$C$104,$C77,$G$5:$G$104,"Ready"),"Ready","Check family demand or rate"))),"Check family demand or rate")</f>
        <v/>
      </c>
      <c r="K77" s="18">
        <f>IFERROR(IF($J77&lt;&gt;"Ready","",SUMIFS($F$5:$F$104,$A$5:$A$104,$A77,$C$5:$C$104,$C77,$G$5:$G$104,"Ready")),"")</f>
        <v/>
      </c>
      <c r="L77" s="18">
        <f>IFERROR(IF(OR($I77="",$K77=""),"",IF($K77&gt;$I77,$K77-$I77,"")),"")</f>
        <v/>
      </c>
      <c r="M77" s="19">
        <f>IFERROR(IF($G77="","",IF(AND($G77="Ready",$H77="Ready",$J77="Ready"),IF($K77&lt;=$I77,"Feasible","Gap"),"Check Inputs")),"Check Inputs")</f>
        <v/>
      </c>
    </row>
    <row r="78">
      <c r="A78" s="15" t="n"/>
      <c r="B78" s="16" t="n"/>
      <c r="C78" s="16" t="n"/>
      <c r="D78" s="17" t="n"/>
      <c r="E78" s="17" t="n"/>
      <c r="F78" s="18">
        <f>IF(AND($A78="",$B78="",$C78="",$D78="",$E78=""),"",IF(OR($A78="",$B78="",$C78="",$D78="",$E78=""),"",IFERROR($D78*$E78,"")))</f>
        <v/>
      </c>
      <c r="G78" s="19">
        <f>IF(AND($A78="",$B78="",$C78="",$D78="",$E78=""),"",IF(OR($A78="",$B78="",$C78="",$D78="",$E78=""),"Complete all inputs",IFERROR(IF(AND(ISNUMBER($A78),ISNUMBER($D78),ISNUMBER($E78),$D78&gt;=0,$E78&gt;=0),"Ready","Check numeric input"),"Check numeric input")))</f>
        <v/>
      </c>
      <c r="H78" s="19">
        <f>IFERROR(IF($G78="","",IF($G78&lt;&gt;"Ready","Check demand input",IF(COUNTIFS('Calendar &amp; Resource Gaps'!$A$5:$A$104,$A78,'Calendar &amp; Resource Gaps'!$B$5:$B$104,$C78)=0,"No period calendar",IF(COUNTIFS('Calendar &amp; Resource Gaps'!$A$5:$A$104,$A78,'Calendar &amp; Resource Gaps'!$B$5:$B$104,$C78)&gt;1,"Duplicate period calendar",IF(COUNTIFS('Calendar &amp; Resource Gaps'!$A$5:$A$104,$A78,'Calendar &amp; Resource Gaps'!$B$5:$B$104,$C78,'Calendar &amp; Resource Gaps'!$D$5:$D$104,"Ready")=1,"Ready","Check period calendar"))))),"Check period calendar")</f>
        <v/>
      </c>
      <c r="I78" s="18">
        <f>IFERROR(IF($H78&lt;&gt;"Ready","",SUMIFS('Calendar &amp; Resource Gaps'!$C$5:$C$104,'Calendar &amp; Resource Gaps'!$A$5:$A$104,$A78,'Calendar &amp; Resource Gaps'!$B$5:$B$104,$C78)),"")</f>
        <v/>
      </c>
      <c r="J78" s="19">
        <f>IFERROR(IF($G78="","",IF(OR($G78&lt;&gt;"Ready",$H78&lt;&gt;"Ready"),"Check inputs",IF(COUNTIFS($A$5:$A$104,$A78,$C$5:$C$104,$C78)=COUNTIFS($A$5:$A$104,$A78,$C$5:$C$104,$C78,$G$5:$G$104,"Ready"),"Ready","Check family demand or rate"))),"Check family demand or rate")</f>
        <v/>
      </c>
      <c r="K78" s="18">
        <f>IFERROR(IF($J78&lt;&gt;"Ready","",SUMIFS($F$5:$F$104,$A$5:$A$104,$A78,$C$5:$C$104,$C78,$G$5:$G$104,"Ready")),"")</f>
        <v/>
      </c>
      <c r="L78" s="18">
        <f>IFERROR(IF(OR($I78="",$K78=""),"",IF($K78&gt;$I78,$K78-$I78,"")),"")</f>
        <v/>
      </c>
      <c r="M78" s="19">
        <f>IFERROR(IF($G78="","",IF(AND($G78="Ready",$H78="Ready",$J78="Ready"),IF($K78&lt;=$I78,"Feasible","Gap"),"Check Inputs")),"Check Inputs")</f>
        <v/>
      </c>
    </row>
    <row r="79">
      <c r="A79" s="15" t="n"/>
      <c r="B79" s="16" t="n"/>
      <c r="C79" s="16" t="n"/>
      <c r="D79" s="17" t="n"/>
      <c r="E79" s="17" t="n"/>
      <c r="F79" s="18">
        <f>IF(AND($A79="",$B79="",$C79="",$D79="",$E79=""),"",IF(OR($A79="",$B79="",$C79="",$D79="",$E79=""),"",IFERROR($D79*$E79,"")))</f>
        <v/>
      </c>
      <c r="G79" s="19">
        <f>IF(AND($A79="",$B79="",$C79="",$D79="",$E79=""),"",IF(OR($A79="",$B79="",$C79="",$D79="",$E79=""),"Complete all inputs",IFERROR(IF(AND(ISNUMBER($A79),ISNUMBER($D79),ISNUMBER($E79),$D79&gt;=0,$E79&gt;=0),"Ready","Check numeric input"),"Check numeric input")))</f>
        <v/>
      </c>
      <c r="H79" s="19">
        <f>IFERROR(IF($G79="","",IF($G79&lt;&gt;"Ready","Check demand input",IF(COUNTIFS('Calendar &amp; Resource Gaps'!$A$5:$A$104,$A79,'Calendar &amp; Resource Gaps'!$B$5:$B$104,$C79)=0,"No period calendar",IF(COUNTIFS('Calendar &amp; Resource Gaps'!$A$5:$A$104,$A79,'Calendar &amp; Resource Gaps'!$B$5:$B$104,$C79)&gt;1,"Duplicate period calendar",IF(COUNTIFS('Calendar &amp; Resource Gaps'!$A$5:$A$104,$A79,'Calendar &amp; Resource Gaps'!$B$5:$B$104,$C79,'Calendar &amp; Resource Gaps'!$D$5:$D$104,"Ready")=1,"Ready","Check period calendar"))))),"Check period calendar")</f>
        <v/>
      </c>
      <c r="I79" s="18">
        <f>IFERROR(IF($H79&lt;&gt;"Ready","",SUMIFS('Calendar &amp; Resource Gaps'!$C$5:$C$104,'Calendar &amp; Resource Gaps'!$A$5:$A$104,$A79,'Calendar &amp; Resource Gaps'!$B$5:$B$104,$C79)),"")</f>
        <v/>
      </c>
      <c r="J79" s="19">
        <f>IFERROR(IF($G79="","",IF(OR($G79&lt;&gt;"Ready",$H79&lt;&gt;"Ready"),"Check inputs",IF(COUNTIFS($A$5:$A$104,$A79,$C$5:$C$104,$C79)=COUNTIFS($A$5:$A$104,$A79,$C$5:$C$104,$C79,$G$5:$G$104,"Ready"),"Ready","Check family demand or rate"))),"Check family demand or rate")</f>
        <v/>
      </c>
      <c r="K79" s="18">
        <f>IFERROR(IF($J79&lt;&gt;"Ready","",SUMIFS($F$5:$F$104,$A$5:$A$104,$A79,$C$5:$C$104,$C79,$G$5:$G$104,"Ready")),"")</f>
        <v/>
      </c>
      <c r="L79" s="18">
        <f>IFERROR(IF(OR($I79="",$K79=""),"",IF($K79&gt;$I79,$K79-$I79,"")),"")</f>
        <v/>
      </c>
      <c r="M79" s="19">
        <f>IFERROR(IF($G79="","",IF(AND($G79="Ready",$H79="Ready",$J79="Ready"),IF($K79&lt;=$I79,"Feasible","Gap"),"Check Inputs")),"Check Inputs")</f>
        <v/>
      </c>
    </row>
    <row r="80">
      <c r="A80" s="15" t="n"/>
      <c r="B80" s="16" t="n"/>
      <c r="C80" s="16" t="n"/>
      <c r="D80" s="17" t="n"/>
      <c r="E80" s="17" t="n"/>
      <c r="F80" s="18">
        <f>IF(AND($A80="",$B80="",$C80="",$D80="",$E80=""),"",IF(OR($A80="",$B80="",$C80="",$D80="",$E80=""),"",IFERROR($D80*$E80,"")))</f>
        <v/>
      </c>
      <c r="G80" s="19">
        <f>IF(AND($A80="",$B80="",$C80="",$D80="",$E80=""),"",IF(OR($A80="",$B80="",$C80="",$D80="",$E80=""),"Complete all inputs",IFERROR(IF(AND(ISNUMBER($A80),ISNUMBER($D80),ISNUMBER($E80),$D80&gt;=0,$E80&gt;=0),"Ready","Check numeric input"),"Check numeric input")))</f>
        <v/>
      </c>
      <c r="H80" s="19">
        <f>IFERROR(IF($G80="","",IF($G80&lt;&gt;"Ready","Check demand input",IF(COUNTIFS('Calendar &amp; Resource Gaps'!$A$5:$A$104,$A80,'Calendar &amp; Resource Gaps'!$B$5:$B$104,$C80)=0,"No period calendar",IF(COUNTIFS('Calendar &amp; Resource Gaps'!$A$5:$A$104,$A80,'Calendar &amp; Resource Gaps'!$B$5:$B$104,$C80)&gt;1,"Duplicate period calendar",IF(COUNTIFS('Calendar &amp; Resource Gaps'!$A$5:$A$104,$A80,'Calendar &amp; Resource Gaps'!$B$5:$B$104,$C80,'Calendar &amp; Resource Gaps'!$D$5:$D$104,"Ready")=1,"Ready","Check period calendar"))))),"Check period calendar")</f>
        <v/>
      </c>
      <c r="I80" s="18">
        <f>IFERROR(IF($H80&lt;&gt;"Ready","",SUMIFS('Calendar &amp; Resource Gaps'!$C$5:$C$104,'Calendar &amp; Resource Gaps'!$A$5:$A$104,$A80,'Calendar &amp; Resource Gaps'!$B$5:$B$104,$C80)),"")</f>
        <v/>
      </c>
      <c r="J80" s="19">
        <f>IFERROR(IF($G80="","",IF(OR($G80&lt;&gt;"Ready",$H80&lt;&gt;"Ready"),"Check inputs",IF(COUNTIFS($A$5:$A$104,$A80,$C$5:$C$104,$C80)=COUNTIFS($A$5:$A$104,$A80,$C$5:$C$104,$C80,$G$5:$G$104,"Ready"),"Ready","Check family demand or rate"))),"Check family demand or rate")</f>
        <v/>
      </c>
      <c r="K80" s="18">
        <f>IFERROR(IF($J80&lt;&gt;"Ready","",SUMIFS($F$5:$F$104,$A$5:$A$104,$A80,$C$5:$C$104,$C80,$G$5:$G$104,"Ready")),"")</f>
        <v/>
      </c>
      <c r="L80" s="18">
        <f>IFERROR(IF(OR($I80="",$K80=""),"",IF($K80&gt;$I80,$K80-$I80,"")),"")</f>
        <v/>
      </c>
      <c r="M80" s="19">
        <f>IFERROR(IF($G80="","",IF(AND($G80="Ready",$H80="Ready",$J80="Ready"),IF($K80&lt;=$I80,"Feasible","Gap"),"Check Inputs")),"Check Inputs")</f>
        <v/>
      </c>
    </row>
    <row r="81">
      <c r="A81" s="15" t="n"/>
      <c r="B81" s="16" t="n"/>
      <c r="C81" s="16" t="n"/>
      <c r="D81" s="17" t="n"/>
      <c r="E81" s="17" t="n"/>
      <c r="F81" s="18">
        <f>IF(AND($A81="",$B81="",$C81="",$D81="",$E81=""),"",IF(OR($A81="",$B81="",$C81="",$D81="",$E81=""),"",IFERROR($D81*$E81,"")))</f>
        <v/>
      </c>
      <c r="G81" s="19">
        <f>IF(AND($A81="",$B81="",$C81="",$D81="",$E81=""),"",IF(OR($A81="",$B81="",$C81="",$D81="",$E81=""),"Complete all inputs",IFERROR(IF(AND(ISNUMBER($A81),ISNUMBER($D81),ISNUMBER($E81),$D81&gt;=0,$E81&gt;=0),"Ready","Check numeric input"),"Check numeric input")))</f>
        <v/>
      </c>
      <c r="H81" s="19">
        <f>IFERROR(IF($G81="","",IF($G81&lt;&gt;"Ready","Check demand input",IF(COUNTIFS('Calendar &amp; Resource Gaps'!$A$5:$A$104,$A81,'Calendar &amp; Resource Gaps'!$B$5:$B$104,$C81)=0,"No period calendar",IF(COUNTIFS('Calendar &amp; Resource Gaps'!$A$5:$A$104,$A81,'Calendar &amp; Resource Gaps'!$B$5:$B$104,$C81)&gt;1,"Duplicate period calendar",IF(COUNTIFS('Calendar &amp; Resource Gaps'!$A$5:$A$104,$A81,'Calendar &amp; Resource Gaps'!$B$5:$B$104,$C81,'Calendar &amp; Resource Gaps'!$D$5:$D$104,"Ready")=1,"Ready","Check period calendar"))))),"Check period calendar")</f>
        <v/>
      </c>
      <c r="I81" s="18">
        <f>IFERROR(IF($H81&lt;&gt;"Ready","",SUMIFS('Calendar &amp; Resource Gaps'!$C$5:$C$104,'Calendar &amp; Resource Gaps'!$A$5:$A$104,$A81,'Calendar &amp; Resource Gaps'!$B$5:$B$104,$C81)),"")</f>
        <v/>
      </c>
      <c r="J81" s="19">
        <f>IFERROR(IF($G81="","",IF(OR($G81&lt;&gt;"Ready",$H81&lt;&gt;"Ready"),"Check inputs",IF(COUNTIFS($A$5:$A$104,$A81,$C$5:$C$104,$C81)=COUNTIFS($A$5:$A$104,$A81,$C$5:$C$104,$C81,$G$5:$G$104,"Ready"),"Ready","Check family demand or rate"))),"Check family demand or rate")</f>
        <v/>
      </c>
      <c r="K81" s="18">
        <f>IFERROR(IF($J81&lt;&gt;"Ready","",SUMIFS($F$5:$F$104,$A$5:$A$104,$A81,$C$5:$C$104,$C81,$G$5:$G$104,"Ready")),"")</f>
        <v/>
      </c>
      <c r="L81" s="18">
        <f>IFERROR(IF(OR($I81="",$K81=""),"",IF($K81&gt;$I81,$K81-$I81,"")),"")</f>
        <v/>
      </c>
      <c r="M81" s="19">
        <f>IFERROR(IF($G81="","",IF(AND($G81="Ready",$H81="Ready",$J81="Ready"),IF($K81&lt;=$I81,"Feasible","Gap"),"Check Inputs")),"Check Inputs")</f>
        <v/>
      </c>
    </row>
    <row r="82">
      <c r="A82" s="15" t="n"/>
      <c r="B82" s="16" t="n"/>
      <c r="C82" s="16" t="n"/>
      <c r="D82" s="17" t="n"/>
      <c r="E82" s="17" t="n"/>
      <c r="F82" s="18">
        <f>IF(AND($A82="",$B82="",$C82="",$D82="",$E82=""),"",IF(OR($A82="",$B82="",$C82="",$D82="",$E82=""),"",IFERROR($D82*$E82,"")))</f>
        <v/>
      </c>
      <c r="G82" s="19">
        <f>IF(AND($A82="",$B82="",$C82="",$D82="",$E82=""),"",IF(OR($A82="",$B82="",$C82="",$D82="",$E82=""),"Complete all inputs",IFERROR(IF(AND(ISNUMBER($A82),ISNUMBER($D82),ISNUMBER($E82),$D82&gt;=0,$E82&gt;=0),"Ready","Check numeric input"),"Check numeric input")))</f>
        <v/>
      </c>
      <c r="H82" s="19">
        <f>IFERROR(IF($G82="","",IF($G82&lt;&gt;"Ready","Check demand input",IF(COUNTIFS('Calendar &amp; Resource Gaps'!$A$5:$A$104,$A82,'Calendar &amp; Resource Gaps'!$B$5:$B$104,$C82)=0,"No period calendar",IF(COUNTIFS('Calendar &amp; Resource Gaps'!$A$5:$A$104,$A82,'Calendar &amp; Resource Gaps'!$B$5:$B$104,$C82)&gt;1,"Duplicate period calendar",IF(COUNTIFS('Calendar &amp; Resource Gaps'!$A$5:$A$104,$A82,'Calendar &amp; Resource Gaps'!$B$5:$B$104,$C82,'Calendar &amp; Resource Gaps'!$D$5:$D$104,"Ready")=1,"Ready","Check period calendar"))))),"Check period calendar")</f>
        <v/>
      </c>
      <c r="I82" s="18">
        <f>IFERROR(IF($H82&lt;&gt;"Ready","",SUMIFS('Calendar &amp; Resource Gaps'!$C$5:$C$104,'Calendar &amp; Resource Gaps'!$A$5:$A$104,$A82,'Calendar &amp; Resource Gaps'!$B$5:$B$104,$C82)),"")</f>
        <v/>
      </c>
      <c r="J82" s="19">
        <f>IFERROR(IF($G82="","",IF(OR($G82&lt;&gt;"Ready",$H82&lt;&gt;"Ready"),"Check inputs",IF(COUNTIFS($A$5:$A$104,$A82,$C$5:$C$104,$C82)=COUNTIFS($A$5:$A$104,$A82,$C$5:$C$104,$C82,$G$5:$G$104,"Ready"),"Ready","Check family demand or rate"))),"Check family demand or rate")</f>
        <v/>
      </c>
      <c r="K82" s="18">
        <f>IFERROR(IF($J82&lt;&gt;"Ready","",SUMIFS($F$5:$F$104,$A$5:$A$104,$A82,$C$5:$C$104,$C82,$G$5:$G$104,"Ready")),"")</f>
        <v/>
      </c>
      <c r="L82" s="18">
        <f>IFERROR(IF(OR($I82="",$K82=""),"",IF($K82&gt;$I82,$K82-$I82,"")),"")</f>
        <v/>
      </c>
      <c r="M82" s="19">
        <f>IFERROR(IF($G82="","",IF(AND($G82="Ready",$H82="Ready",$J82="Ready"),IF($K82&lt;=$I82,"Feasible","Gap"),"Check Inputs")),"Check Inputs")</f>
        <v/>
      </c>
    </row>
    <row r="83">
      <c r="A83" s="15" t="n"/>
      <c r="B83" s="16" t="n"/>
      <c r="C83" s="16" t="n"/>
      <c r="D83" s="17" t="n"/>
      <c r="E83" s="17" t="n"/>
      <c r="F83" s="18">
        <f>IF(AND($A83="",$B83="",$C83="",$D83="",$E83=""),"",IF(OR($A83="",$B83="",$C83="",$D83="",$E83=""),"",IFERROR($D83*$E83,"")))</f>
        <v/>
      </c>
      <c r="G83" s="19">
        <f>IF(AND($A83="",$B83="",$C83="",$D83="",$E83=""),"",IF(OR($A83="",$B83="",$C83="",$D83="",$E83=""),"Complete all inputs",IFERROR(IF(AND(ISNUMBER($A83),ISNUMBER($D83),ISNUMBER($E83),$D83&gt;=0,$E83&gt;=0),"Ready","Check numeric input"),"Check numeric input")))</f>
        <v/>
      </c>
      <c r="H83" s="19">
        <f>IFERROR(IF($G83="","",IF($G83&lt;&gt;"Ready","Check demand input",IF(COUNTIFS('Calendar &amp; Resource Gaps'!$A$5:$A$104,$A83,'Calendar &amp; Resource Gaps'!$B$5:$B$104,$C83)=0,"No period calendar",IF(COUNTIFS('Calendar &amp; Resource Gaps'!$A$5:$A$104,$A83,'Calendar &amp; Resource Gaps'!$B$5:$B$104,$C83)&gt;1,"Duplicate period calendar",IF(COUNTIFS('Calendar &amp; Resource Gaps'!$A$5:$A$104,$A83,'Calendar &amp; Resource Gaps'!$B$5:$B$104,$C83,'Calendar &amp; Resource Gaps'!$D$5:$D$104,"Ready")=1,"Ready","Check period calendar"))))),"Check period calendar")</f>
        <v/>
      </c>
      <c r="I83" s="18">
        <f>IFERROR(IF($H83&lt;&gt;"Ready","",SUMIFS('Calendar &amp; Resource Gaps'!$C$5:$C$104,'Calendar &amp; Resource Gaps'!$A$5:$A$104,$A83,'Calendar &amp; Resource Gaps'!$B$5:$B$104,$C83)),"")</f>
        <v/>
      </c>
      <c r="J83" s="19">
        <f>IFERROR(IF($G83="","",IF(OR($G83&lt;&gt;"Ready",$H83&lt;&gt;"Ready"),"Check inputs",IF(COUNTIFS($A$5:$A$104,$A83,$C$5:$C$104,$C83)=COUNTIFS($A$5:$A$104,$A83,$C$5:$C$104,$C83,$G$5:$G$104,"Ready"),"Ready","Check family demand or rate"))),"Check family demand or rate")</f>
        <v/>
      </c>
      <c r="K83" s="18">
        <f>IFERROR(IF($J83&lt;&gt;"Ready","",SUMIFS($F$5:$F$104,$A$5:$A$104,$A83,$C$5:$C$104,$C83,$G$5:$G$104,"Ready")),"")</f>
        <v/>
      </c>
      <c r="L83" s="18">
        <f>IFERROR(IF(OR($I83="",$K83=""),"",IF($K83&gt;$I83,$K83-$I83,"")),"")</f>
        <v/>
      </c>
      <c r="M83" s="19">
        <f>IFERROR(IF($G83="","",IF(AND($G83="Ready",$H83="Ready",$J83="Ready"),IF($K83&lt;=$I83,"Feasible","Gap"),"Check Inputs")),"Check Inputs")</f>
        <v/>
      </c>
    </row>
    <row r="84">
      <c r="A84" s="15" t="n"/>
      <c r="B84" s="16" t="n"/>
      <c r="C84" s="16" t="n"/>
      <c r="D84" s="17" t="n"/>
      <c r="E84" s="17" t="n"/>
      <c r="F84" s="18">
        <f>IF(AND($A84="",$B84="",$C84="",$D84="",$E84=""),"",IF(OR($A84="",$B84="",$C84="",$D84="",$E84=""),"",IFERROR($D84*$E84,"")))</f>
        <v/>
      </c>
      <c r="G84" s="19">
        <f>IF(AND($A84="",$B84="",$C84="",$D84="",$E84=""),"",IF(OR($A84="",$B84="",$C84="",$D84="",$E84=""),"Complete all inputs",IFERROR(IF(AND(ISNUMBER($A84),ISNUMBER($D84),ISNUMBER($E84),$D84&gt;=0,$E84&gt;=0),"Ready","Check numeric input"),"Check numeric input")))</f>
        <v/>
      </c>
      <c r="H84" s="19">
        <f>IFERROR(IF($G84="","",IF($G84&lt;&gt;"Ready","Check demand input",IF(COUNTIFS('Calendar &amp; Resource Gaps'!$A$5:$A$104,$A84,'Calendar &amp; Resource Gaps'!$B$5:$B$104,$C84)=0,"No period calendar",IF(COUNTIFS('Calendar &amp; Resource Gaps'!$A$5:$A$104,$A84,'Calendar &amp; Resource Gaps'!$B$5:$B$104,$C84)&gt;1,"Duplicate period calendar",IF(COUNTIFS('Calendar &amp; Resource Gaps'!$A$5:$A$104,$A84,'Calendar &amp; Resource Gaps'!$B$5:$B$104,$C84,'Calendar &amp; Resource Gaps'!$D$5:$D$104,"Ready")=1,"Ready","Check period calendar"))))),"Check period calendar")</f>
        <v/>
      </c>
      <c r="I84" s="18">
        <f>IFERROR(IF($H84&lt;&gt;"Ready","",SUMIFS('Calendar &amp; Resource Gaps'!$C$5:$C$104,'Calendar &amp; Resource Gaps'!$A$5:$A$104,$A84,'Calendar &amp; Resource Gaps'!$B$5:$B$104,$C84)),"")</f>
        <v/>
      </c>
      <c r="J84" s="19">
        <f>IFERROR(IF($G84="","",IF(OR($G84&lt;&gt;"Ready",$H84&lt;&gt;"Ready"),"Check inputs",IF(COUNTIFS($A$5:$A$104,$A84,$C$5:$C$104,$C84)=COUNTIFS($A$5:$A$104,$A84,$C$5:$C$104,$C84,$G$5:$G$104,"Ready"),"Ready","Check family demand or rate"))),"Check family demand or rate")</f>
        <v/>
      </c>
      <c r="K84" s="18">
        <f>IFERROR(IF($J84&lt;&gt;"Ready","",SUMIFS($F$5:$F$104,$A$5:$A$104,$A84,$C$5:$C$104,$C84,$G$5:$G$104,"Ready")),"")</f>
        <v/>
      </c>
      <c r="L84" s="18">
        <f>IFERROR(IF(OR($I84="",$K84=""),"",IF($K84&gt;$I84,$K84-$I84,"")),"")</f>
        <v/>
      </c>
      <c r="M84" s="19">
        <f>IFERROR(IF($G84="","",IF(AND($G84="Ready",$H84="Ready",$J84="Ready"),IF($K84&lt;=$I84,"Feasible","Gap"),"Check Inputs")),"Check Inputs")</f>
        <v/>
      </c>
    </row>
    <row r="85">
      <c r="A85" s="15" t="n"/>
      <c r="B85" s="16" t="n"/>
      <c r="C85" s="16" t="n"/>
      <c r="D85" s="17" t="n"/>
      <c r="E85" s="17" t="n"/>
      <c r="F85" s="18">
        <f>IF(AND($A85="",$B85="",$C85="",$D85="",$E85=""),"",IF(OR($A85="",$B85="",$C85="",$D85="",$E85=""),"",IFERROR($D85*$E85,"")))</f>
        <v/>
      </c>
      <c r="G85" s="19">
        <f>IF(AND($A85="",$B85="",$C85="",$D85="",$E85=""),"",IF(OR($A85="",$B85="",$C85="",$D85="",$E85=""),"Complete all inputs",IFERROR(IF(AND(ISNUMBER($A85),ISNUMBER($D85),ISNUMBER($E85),$D85&gt;=0,$E85&gt;=0),"Ready","Check numeric input"),"Check numeric input")))</f>
        <v/>
      </c>
      <c r="H85" s="19">
        <f>IFERROR(IF($G85="","",IF($G85&lt;&gt;"Ready","Check demand input",IF(COUNTIFS('Calendar &amp; Resource Gaps'!$A$5:$A$104,$A85,'Calendar &amp; Resource Gaps'!$B$5:$B$104,$C85)=0,"No period calendar",IF(COUNTIFS('Calendar &amp; Resource Gaps'!$A$5:$A$104,$A85,'Calendar &amp; Resource Gaps'!$B$5:$B$104,$C85)&gt;1,"Duplicate period calendar",IF(COUNTIFS('Calendar &amp; Resource Gaps'!$A$5:$A$104,$A85,'Calendar &amp; Resource Gaps'!$B$5:$B$104,$C85,'Calendar &amp; Resource Gaps'!$D$5:$D$104,"Ready")=1,"Ready","Check period calendar"))))),"Check period calendar")</f>
        <v/>
      </c>
      <c r="I85" s="18">
        <f>IFERROR(IF($H85&lt;&gt;"Ready","",SUMIFS('Calendar &amp; Resource Gaps'!$C$5:$C$104,'Calendar &amp; Resource Gaps'!$A$5:$A$104,$A85,'Calendar &amp; Resource Gaps'!$B$5:$B$104,$C85)),"")</f>
        <v/>
      </c>
      <c r="J85" s="19">
        <f>IFERROR(IF($G85="","",IF(OR($G85&lt;&gt;"Ready",$H85&lt;&gt;"Ready"),"Check inputs",IF(COUNTIFS($A$5:$A$104,$A85,$C$5:$C$104,$C85)=COUNTIFS($A$5:$A$104,$A85,$C$5:$C$104,$C85,$G$5:$G$104,"Ready"),"Ready","Check family demand or rate"))),"Check family demand or rate")</f>
        <v/>
      </c>
      <c r="K85" s="18">
        <f>IFERROR(IF($J85&lt;&gt;"Ready","",SUMIFS($F$5:$F$104,$A$5:$A$104,$A85,$C$5:$C$104,$C85,$G$5:$G$104,"Ready")),"")</f>
        <v/>
      </c>
      <c r="L85" s="18">
        <f>IFERROR(IF(OR($I85="",$K85=""),"",IF($K85&gt;$I85,$K85-$I85,"")),"")</f>
        <v/>
      </c>
      <c r="M85" s="19">
        <f>IFERROR(IF($G85="","",IF(AND($G85="Ready",$H85="Ready",$J85="Ready"),IF($K85&lt;=$I85,"Feasible","Gap"),"Check Inputs")),"Check Inputs")</f>
        <v/>
      </c>
    </row>
    <row r="86">
      <c r="A86" s="15" t="n"/>
      <c r="B86" s="16" t="n"/>
      <c r="C86" s="16" t="n"/>
      <c r="D86" s="17" t="n"/>
      <c r="E86" s="17" t="n"/>
      <c r="F86" s="18">
        <f>IF(AND($A86="",$B86="",$C86="",$D86="",$E86=""),"",IF(OR($A86="",$B86="",$C86="",$D86="",$E86=""),"",IFERROR($D86*$E86,"")))</f>
        <v/>
      </c>
      <c r="G86" s="19">
        <f>IF(AND($A86="",$B86="",$C86="",$D86="",$E86=""),"",IF(OR($A86="",$B86="",$C86="",$D86="",$E86=""),"Complete all inputs",IFERROR(IF(AND(ISNUMBER($A86),ISNUMBER($D86),ISNUMBER($E86),$D86&gt;=0,$E86&gt;=0),"Ready","Check numeric input"),"Check numeric input")))</f>
        <v/>
      </c>
      <c r="H86" s="19">
        <f>IFERROR(IF($G86="","",IF($G86&lt;&gt;"Ready","Check demand input",IF(COUNTIFS('Calendar &amp; Resource Gaps'!$A$5:$A$104,$A86,'Calendar &amp; Resource Gaps'!$B$5:$B$104,$C86)=0,"No period calendar",IF(COUNTIFS('Calendar &amp; Resource Gaps'!$A$5:$A$104,$A86,'Calendar &amp; Resource Gaps'!$B$5:$B$104,$C86)&gt;1,"Duplicate period calendar",IF(COUNTIFS('Calendar &amp; Resource Gaps'!$A$5:$A$104,$A86,'Calendar &amp; Resource Gaps'!$B$5:$B$104,$C86,'Calendar &amp; Resource Gaps'!$D$5:$D$104,"Ready")=1,"Ready","Check period calendar"))))),"Check period calendar")</f>
        <v/>
      </c>
      <c r="I86" s="18">
        <f>IFERROR(IF($H86&lt;&gt;"Ready","",SUMIFS('Calendar &amp; Resource Gaps'!$C$5:$C$104,'Calendar &amp; Resource Gaps'!$A$5:$A$104,$A86,'Calendar &amp; Resource Gaps'!$B$5:$B$104,$C86)),"")</f>
        <v/>
      </c>
      <c r="J86" s="19">
        <f>IFERROR(IF($G86="","",IF(OR($G86&lt;&gt;"Ready",$H86&lt;&gt;"Ready"),"Check inputs",IF(COUNTIFS($A$5:$A$104,$A86,$C$5:$C$104,$C86)=COUNTIFS($A$5:$A$104,$A86,$C$5:$C$104,$C86,$G$5:$G$104,"Ready"),"Ready","Check family demand or rate"))),"Check family demand or rate")</f>
        <v/>
      </c>
      <c r="K86" s="18">
        <f>IFERROR(IF($J86&lt;&gt;"Ready","",SUMIFS($F$5:$F$104,$A$5:$A$104,$A86,$C$5:$C$104,$C86,$G$5:$G$104,"Ready")),"")</f>
        <v/>
      </c>
      <c r="L86" s="18">
        <f>IFERROR(IF(OR($I86="",$K86=""),"",IF($K86&gt;$I86,$K86-$I86,"")),"")</f>
        <v/>
      </c>
      <c r="M86" s="19">
        <f>IFERROR(IF($G86="","",IF(AND($G86="Ready",$H86="Ready",$J86="Ready"),IF($K86&lt;=$I86,"Feasible","Gap"),"Check Inputs")),"Check Inputs")</f>
        <v/>
      </c>
    </row>
    <row r="87">
      <c r="A87" s="15" t="n"/>
      <c r="B87" s="16" t="n"/>
      <c r="C87" s="16" t="n"/>
      <c r="D87" s="17" t="n"/>
      <c r="E87" s="17" t="n"/>
      <c r="F87" s="18">
        <f>IF(AND($A87="",$B87="",$C87="",$D87="",$E87=""),"",IF(OR($A87="",$B87="",$C87="",$D87="",$E87=""),"",IFERROR($D87*$E87,"")))</f>
        <v/>
      </c>
      <c r="G87" s="19">
        <f>IF(AND($A87="",$B87="",$C87="",$D87="",$E87=""),"",IF(OR($A87="",$B87="",$C87="",$D87="",$E87=""),"Complete all inputs",IFERROR(IF(AND(ISNUMBER($A87),ISNUMBER($D87),ISNUMBER($E87),$D87&gt;=0,$E87&gt;=0),"Ready","Check numeric input"),"Check numeric input")))</f>
        <v/>
      </c>
      <c r="H87" s="19">
        <f>IFERROR(IF($G87="","",IF($G87&lt;&gt;"Ready","Check demand input",IF(COUNTIFS('Calendar &amp; Resource Gaps'!$A$5:$A$104,$A87,'Calendar &amp; Resource Gaps'!$B$5:$B$104,$C87)=0,"No period calendar",IF(COUNTIFS('Calendar &amp; Resource Gaps'!$A$5:$A$104,$A87,'Calendar &amp; Resource Gaps'!$B$5:$B$104,$C87)&gt;1,"Duplicate period calendar",IF(COUNTIFS('Calendar &amp; Resource Gaps'!$A$5:$A$104,$A87,'Calendar &amp; Resource Gaps'!$B$5:$B$104,$C87,'Calendar &amp; Resource Gaps'!$D$5:$D$104,"Ready")=1,"Ready","Check period calendar"))))),"Check period calendar")</f>
        <v/>
      </c>
      <c r="I87" s="18">
        <f>IFERROR(IF($H87&lt;&gt;"Ready","",SUMIFS('Calendar &amp; Resource Gaps'!$C$5:$C$104,'Calendar &amp; Resource Gaps'!$A$5:$A$104,$A87,'Calendar &amp; Resource Gaps'!$B$5:$B$104,$C87)),"")</f>
        <v/>
      </c>
      <c r="J87" s="19">
        <f>IFERROR(IF($G87="","",IF(OR($G87&lt;&gt;"Ready",$H87&lt;&gt;"Ready"),"Check inputs",IF(COUNTIFS($A$5:$A$104,$A87,$C$5:$C$104,$C87)=COUNTIFS($A$5:$A$104,$A87,$C$5:$C$104,$C87,$G$5:$G$104,"Ready"),"Ready","Check family demand or rate"))),"Check family demand or rate")</f>
        <v/>
      </c>
      <c r="K87" s="18">
        <f>IFERROR(IF($J87&lt;&gt;"Ready","",SUMIFS($F$5:$F$104,$A$5:$A$104,$A87,$C$5:$C$104,$C87,$G$5:$G$104,"Ready")),"")</f>
        <v/>
      </c>
      <c r="L87" s="18">
        <f>IFERROR(IF(OR($I87="",$K87=""),"",IF($K87&gt;$I87,$K87-$I87,"")),"")</f>
        <v/>
      </c>
      <c r="M87" s="19">
        <f>IFERROR(IF($G87="","",IF(AND($G87="Ready",$H87="Ready",$J87="Ready"),IF($K87&lt;=$I87,"Feasible","Gap"),"Check Inputs")),"Check Inputs")</f>
        <v/>
      </c>
    </row>
    <row r="88">
      <c r="A88" s="15" t="n"/>
      <c r="B88" s="16" t="n"/>
      <c r="C88" s="16" t="n"/>
      <c r="D88" s="17" t="n"/>
      <c r="E88" s="17" t="n"/>
      <c r="F88" s="18">
        <f>IF(AND($A88="",$B88="",$C88="",$D88="",$E88=""),"",IF(OR($A88="",$B88="",$C88="",$D88="",$E88=""),"",IFERROR($D88*$E88,"")))</f>
        <v/>
      </c>
      <c r="G88" s="19">
        <f>IF(AND($A88="",$B88="",$C88="",$D88="",$E88=""),"",IF(OR($A88="",$B88="",$C88="",$D88="",$E88=""),"Complete all inputs",IFERROR(IF(AND(ISNUMBER($A88),ISNUMBER($D88),ISNUMBER($E88),$D88&gt;=0,$E88&gt;=0),"Ready","Check numeric input"),"Check numeric input")))</f>
        <v/>
      </c>
      <c r="H88" s="19">
        <f>IFERROR(IF($G88="","",IF($G88&lt;&gt;"Ready","Check demand input",IF(COUNTIFS('Calendar &amp; Resource Gaps'!$A$5:$A$104,$A88,'Calendar &amp; Resource Gaps'!$B$5:$B$104,$C88)=0,"No period calendar",IF(COUNTIFS('Calendar &amp; Resource Gaps'!$A$5:$A$104,$A88,'Calendar &amp; Resource Gaps'!$B$5:$B$104,$C88)&gt;1,"Duplicate period calendar",IF(COUNTIFS('Calendar &amp; Resource Gaps'!$A$5:$A$104,$A88,'Calendar &amp; Resource Gaps'!$B$5:$B$104,$C88,'Calendar &amp; Resource Gaps'!$D$5:$D$104,"Ready")=1,"Ready","Check period calendar"))))),"Check period calendar")</f>
        <v/>
      </c>
      <c r="I88" s="18">
        <f>IFERROR(IF($H88&lt;&gt;"Ready","",SUMIFS('Calendar &amp; Resource Gaps'!$C$5:$C$104,'Calendar &amp; Resource Gaps'!$A$5:$A$104,$A88,'Calendar &amp; Resource Gaps'!$B$5:$B$104,$C88)),"")</f>
        <v/>
      </c>
      <c r="J88" s="19">
        <f>IFERROR(IF($G88="","",IF(OR($G88&lt;&gt;"Ready",$H88&lt;&gt;"Ready"),"Check inputs",IF(COUNTIFS($A$5:$A$104,$A88,$C$5:$C$104,$C88)=COUNTIFS($A$5:$A$104,$A88,$C$5:$C$104,$C88,$G$5:$G$104,"Ready"),"Ready","Check family demand or rate"))),"Check family demand or rate")</f>
        <v/>
      </c>
      <c r="K88" s="18">
        <f>IFERROR(IF($J88&lt;&gt;"Ready","",SUMIFS($F$5:$F$104,$A$5:$A$104,$A88,$C$5:$C$104,$C88,$G$5:$G$104,"Ready")),"")</f>
        <v/>
      </c>
      <c r="L88" s="18">
        <f>IFERROR(IF(OR($I88="",$K88=""),"",IF($K88&gt;$I88,$K88-$I88,"")),"")</f>
        <v/>
      </c>
      <c r="M88" s="19">
        <f>IFERROR(IF($G88="","",IF(AND($G88="Ready",$H88="Ready",$J88="Ready"),IF($K88&lt;=$I88,"Feasible","Gap"),"Check Inputs")),"Check Inputs")</f>
        <v/>
      </c>
    </row>
    <row r="89">
      <c r="A89" s="15" t="n"/>
      <c r="B89" s="16" t="n"/>
      <c r="C89" s="16" t="n"/>
      <c r="D89" s="17" t="n"/>
      <c r="E89" s="17" t="n"/>
      <c r="F89" s="18">
        <f>IF(AND($A89="",$B89="",$C89="",$D89="",$E89=""),"",IF(OR($A89="",$B89="",$C89="",$D89="",$E89=""),"",IFERROR($D89*$E89,"")))</f>
        <v/>
      </c>
      <c r="G89" s="19">
        <f>IF(AND($A89="",$B89="",$C89="",$D89="",$E89=""),"",IF(OR($A89="",$B89="",$C89="",$D89="",$E89=""),"Complete all inputs",IFERROR(IF(AND(ISNUMBER($A89),ISNUMBER($D89),ISNUMBER($E89),$D89&gt;=0,$E89&gt;=0),"Ready","Check numeric input"),"Check numeric input")))</f>
        <v/>
      </c>
      <c r="H89" s="19">
        <f>IFERROR(IF($G89="","",IF($G89&lt;&gt;"Ready","Check demand input",IF(COUNTIFS('Calendar &amp; Resource Gaps'!$A$5:$A$104,$A89,'Calendar &amp; Resource Gaps'!$B$5:$B$104,$C89)=0,"No period calendar",IF(COUNTIFS('Calendar &amp; Resource Gaps'!$A$5:$A$104,$A89,'Calendar &amp; Resource Gaps'!$B$5:$B$104,$C89)&gt;1,"Duplicate period calendar",IF(COUNTIFS('Calendar &amp; Resource Gaps'!$A$5:$A$104,$A89,'Calendar &amp; Resource Gaps'!$B$5:$B$104,$C89,'Calendar &amp; Resource Gaps'!$D$5:$D$104,"Ready")=1,"Ready","Check period calendar"))))),"Check period calendar")</f>
        <v/>
      </c>
      <c r="I89" s="18">
        <f>IFERROR(IF($H89&lt;&gt;"Ready","",SUMIFS('Calendar &amp; Resource Gaps'!$C$5:$C$104,'Calendar &amp; Resource Gaps'!$A$5:$A$104,$A89,'Calendar &amp; Resource Gaps'!$B$5:$B$104,$C89)),"")</f>
        <v/>
      </c>
      <c r="J89" s="19">
        <f>IFERROR(IF($G89="","",IF(OR($G89&lt;&gt;"Ready",$H89&lt;&gt;"Ready"),"Check inputs",IF(COUNTIFS($A$5:$A$104,$A89,$C$5:$C$104,$C89)=COUNTIFS($A$5:$A$104,$A89,$C$5:$C$104,$C89,$G$5:$G$104,"Ready"),"Ready","Check family demand or rate"))),"Check family demand or rate")</f>
        <v/>
      </c>
      <c r="K89" s="18">
        <f>IFERROR(IF($J89&lt;&gt;"Ready","",SUMIFS($F$5:$F$104,$A$5:$A$104,$A89,$C$5:$C$104,$C89,$G$5:$G$104,"Ready")),"")</f>
        <v/>
      </c>
      <c r="L89" s="18">
        <f>IFERROR(IF(OR($I89="",$K89=""),"",IF($K89&gt;$I89,$K89-$I89,"")),"")</f>
        <v/>
      </c>
      <c r="M89" s="19">
        <f>IFERROR(IF($G89="","",IF(AND($G89="Ready",$H89="Ready",$J89="Ready"),IF($K89&lt;=$I89,"Feasible","Gap"),"Check Inputs")),"Check Inputs")</f>
        <v/>
      </c>
    </row>
    <row r="90">
      <c r="A90" s="15" t="n"/>
      <c r="B90" s="16" t="n"/>
      <c r="C90" s="16" t="n"/>
      <c r="D90" s="17" t="n"/>
      <c r="E90" s="17" t="n"/>
      <c r="F90" s="18">
        <f>IF(AND($A90="",$B90="",$C90="",$D90="",$E90=""),"",IF(OR($A90="",$B90="",$C90="",$D90="",$E90=""),"",IFERROR($D90*$E90,"")))</f>
        <v/>
      </c>
      <c r="G90" s="19">
        <f>IF(AND($A90="",$B90="",$C90="",$D90="",$E90=""),"",IF(OR($A90="",$B90="",$C90="",$D90="",$E90=""),"Complete all inputs",IFERROR(IF(AND(ISNUMBER($A90),ISNUMBER($D90),ISNUMBER($E90),$D90&gt;=0,$E90&gt;=0),"Ready","Check numeric input"),"Check numeric input")))</f>
        <v/>
      </c>
      <c r="H90" s="19">
        <f>IFERROR(IF($G90="","",IF($G90&lt;&gt;"Ready","Check demand input",IF(COUNTIFS('Calendar &amp; Resource Gaps'!$A$5:$A$104,$A90,'Calendar &amp; Resource Gaps'!$B$5:$B$104,$C90)=0,"No period calendar",IF(COUNTIFS('Calendar &amp; Resource Gaps'!$A$5:$A$104,$A90,'Calendar &amp; Resource Gaps'!$B$5:$B$104,$C90)&gt;1,"Duplicate period calendar",IF(COUNTIFS('Calendar &amp; Resource Gaps'!$A$5:$A$104,$A90,'Calendar &amp; Resource Gaps'!$B$5:$B$104,$C90,'Calendar &amp; Resource Gaps'!$D$5:$D$104,"Ready")=1,"Ready","Check period calendar"))))),"Check period calendar")</f>
        <v/>
      </c>
      <c r="I90" s="18">
        <f>IFERROR(IF($H90&lt;&gt;"Ready","",SUMIFS('Calendar &amp; Resource Gaps'!$C$5:$C$104,'Calendar &amp; Resource Gaps'!$A$5:$A$104,$A90,'Calendar &amp; Resource Gaps'!$B$5:$B$104,$C90)),"")</f>
        <v/>
      </c>
      <c r="J90" s="19">
        <f>IFERROR(IF($G90="","",IF(OR($G90&lt;&gt;"Ready",$H90&lt;&gt;"Ready"),"Check inputs",IF(COUNTIFS($A$5:$A$104,$A90,$C$5:$C$104,$C90)=COUNTIFS($A$5:$A$104,$A90,$C$5:$C$104,$C90,$G$5:$G$104,"Ready"),"Ready","Check family demand or rate"))),"Check family demand or rate")</f>
        <v/>
      </c>
      <c r="K90" s="18">
        <f>IFERROR(IF($J90&lt;&gt;"Ready","",SUMIFS($F$5:$F$104,$A$5:$A$104,$A90,$C$5:$C$104,$C90,$G$5:$G$104,"Ready")),"")</f>
        <v/>
      </c>
      <c r="L90" s="18">
        <f>IFERROR(IF(OR($I90="",$K90=""),"",IF($K90&gt;$I90,$K90-$I90,"")),"")</f>
        <v/>
      </c>
      <c r="M90" s="19">
        <f>IFERROR(IF($G90="","",IF(AND($G90="Ready",$H90="Ready",$J90="Ready"),IF($K90&lt;=$I90,"Feasible","Gap"),"Check Inputs")),"Check Inputs")</f>
        <v/>
      </c>
    </row>
    <row r="91">
      <c r="A91" s="15" t="n"/>
      <c r="B91" s="16" t="n"/>
      <c r="C91" s="16" t="n"/>
      <c r="D91" s="17" t="n"/>
      <c r="E91" s="17" t="n"/>
      <c r="F91" s="18">
        <f>IF(AND($A91="",$B91="",$C91="",$D91="",$E91=""),"",IF(OR($A91="",$B91="",$C91="",$D91="",$E91=""),"",IFERROR($D91*$E91,"")))</f>
        <v/>
      </c>
      <c r="G91" s="19">
        <f>IF(AND($A91="",$B91="",$C91="",$D91="",$E91=""),"",IF(OR($A91="",$B91="",$C91="",$D91="",$E91=""),"Complete all inputs",IFERROR(IF(AND(ISNUMBER($A91),ISNUMBER($D91),ISNUMBER($E91),$D91&gt;=0,$E91&gt;=0),"Ready","Check numeric input"),"Check numeric input")))</f>
        <v/>
      </c>
      <c r="H91" s="19">
        <f>IFERROR(IF($G91="","",IF($G91&lt;&gt;"Ready","Check demand input",IF(COUNTIFS('Calendar &amp; Resource Gaps'!$A$5:$A$104,$A91,'Calendar &amp; Resource Gaps'!$B$5:$B$104,$C91)=0,"No period calendar",IF(COUNTIFS('Calendar &amp; Resource Gaps'!$A$5:$A$104,$A91,'Calendar &amp; Resource Gaps'!$B$5:$B$104,$C91)&gt;1,"Duplicate period calendar",IF(COUNTIFS('Calendar &amp; Resource Gaps'!$A$5:$A$104,$A91,'Calendar &amp; Resource Gaps'!$B$5:$B$104,$C91,'Calendar &amp; Resource Gaps'!$D$5:$D$104,"Ready")=1,"Ready","Check period calendar"))))),"Check period calendar")</f>
        <v/>
      </c>
      <c r="I91" s="18">
        <f>IFERROR(IF($H91&lt;&gt;"Ready","",SUMIFS('Calendar &amp; Resource Gaps'!$C$5:$C$104,'Calendar &amp; Resource Gaps'!$A$5:$A$104,$A91,'Calendar &amp; Resource Gaps'!$B$5:$B$104,$C91)),"")</f>
        <v/>
      </c>
      <c r="J91" s="19">
        <f>IFERROR(IF($G91="","",IF(OR($G91&lt;&gt;"Ready",$H91&lt;&gt;"Ready"),"Check inputs",IF(COUNTIFS($A$5:$A$104,$A91,$C$5:$C$104,$C91)=COUNTIFS($A$5:$A$104,$A91,$C$5:$C$104,$C91,$G$5:$G$104,"Ready"),"Ready","Check family demand or rate"))),"Check family demand or rate")</f>
        <v/>
      </c>
      <c r="K91" s="18">
        <f>IFERROR(IF($J91&lt;&gt;"Ready","",SUMIFS($F$5:$F$104,$A$5:$A$104,$A91,$C$5:$C$104,$C91,$G$5:$G$104,"Ready")),"")</f>
        <v/>
      </c>
      <c r="L91" s="18">
        <f>IFERROR(IF(OR($I91="",$K91=""),"",IF($K91&gt;$I91,$K91-$I91,"")),"")</f>
        <v/>
      </c>
      <c r="M91" s="19">
        <f>IFERROR(IF($G91="","",IF(AND($G91="Ready",$H91="Ready",$J91="Ready"),IF($K91&lt;=$I91,"Feasible","Gap"),"Check Inputs")),"Check Inputs")</f>
        <v/>
      </c>
    </row>
    <row r="92">
      <c r="A92" s="15" t="n"/>
      <c r="B92" s="16" t="n"/>
      <c r="C92" s="16" t="n"/>
      <c r="D92" s="17" t="n"/>
      <c r="E92" s="17" t="n"/>
      <c r="F92" s="18">
        <f>IF(AND($A92="",$B92="",$C92="",$D92="",$E92=""),"",IF(OR($A92="",$B92="",$C92="",$D92="",$E92=""),"",IFERROR($D92*$E92,"")))</f>
        <v/>
      </c>
      <c r="G92" s="19">
        <f>IF(AND($A92="",$B92="",$C92="",$D92="",$E92=""),"",IF(OR($A92="",$B92="",$C92="",$D92="",$E92=""),"Complete all inputs",IFERROR(IF(AND(ISNUMBER($A92),ISNUMBER($D92),ISNUMBER($E92),$D92&gt;=0,$E92&gt;=0),"Ready","Check numeric input"),"Check numeric input")))</f>
        <v/>
      </c>
      <c r="H92" s="19">
        <f>IFERROR(IF($G92="","",IF($G92&lt;&gt;"Ready","Check demand input",IF(COUNTIFS('Calendar &amp; Resource Gaps'!$A$5:$A$104,$A92,'Calendar &amp; Resource Gaps'!$B$5:$B$104,$C92)=0,"No period calendar",IF(COUNTIFS('Calendar &amp; Resource Gaps'!$A$5:$A$104,$A92,'Calendar &amp; Resource Gaps'!$B$5:$B$104,$C92)&gt;1,"Duplicate period calendar",IF(COUNTIFS('Calendar &amp; Resource Gaps'!$A$5:$A$104,$A92,'Calendar &amp; Resource Gaps'!$B$5:$B$104,$C92,'Calendar &amp; Resource Gaps'!$D$5:$D$104,"Ready")=1,"Ready","Check period calendar"))))),"Check period calendar")</f>
        <v/>
      </c>
      <c r="I92" s="18">
        <f>IFERROR(IF($H92&lt;&gt;"Ready","",SUMIFS('Calendar &amp; Resource Gaps'!$C$5:$C$104,'Calendar &amp; Resource Gaps'!$A$5:$A$104,$A92,'Calendar &amp; Resource Gaps'!$B$5:$B$104,$C92)),"")</f>
        <v/>
      </c>
      <c r="J92" s="19">
        <f>IFERROR(IF($G92="","",IF(OR($G92&lt;&gt;"Ready",$H92&lt;&gt;"Ready"),"Check inputs",IF(COUNTIFS($A$5:$A$104,$A92,$C$5:$C$104,$C92)=COUNTIFS($A$5:$A$104,$A92,$C$5:$C$104,$C92,$G$5:$G$104,"Ready"),"Ready","Check family demand or rate"))),"Check family demand or rate")</f>
        <v/>
      </c>
      <c r="K92" s="18">
        <f>IFERROR(IF($J92&lt;&gt;"Ready","",SUMIFS($F$5:$F$104,$A$5:$A$104,$A92,$C$5:$C$104,$C92,$G$5:$G$104,"Ready")),"")</f>
        <v/>
      </c>
      <c r="L92" s="18">
        <f>IFERROR(IF(OR($I92="",$K92=""),"",IF($K92&gt;$I92,$K92-$I92,"")),"")</f>
        <v/>
      </c>
      <c r="M92" s="19">
        <f>IFERROR(IF($G92="","",IF(AND($G92="Ready",$H92="Ready",$J92="Ready"),IF($K92&lt;=$I92,"Feasible","Gap"),"Check Inputs")),"Check Inputs")</f>
        <v/>
      </c>
    </row>
    <row r="93">
      <c r="A93" s="15" t="n"/>
      <c r="B93" s="16" t="n"/>
      <c r="C93" s="16" t="n"/>
      <c r="D93" s="17" t="n"/>
      <c r="E93" s="17" t="n"/>
      <c r="F93" s="18">
        <f>IF(AND($A93="",$B93="",$C93="",$D93="",$E93=""),"",IF(OR($A93="",$B93="",$C93="",$D93="",$E93=""),"",IFERROR($D93*$E93,"")))</f>
        <v/>
      </c>
      <c r="G93" s="19">
        <f>IF(AND($A93="",$B93="",$C93="",$D93="",$E93=""),"",IF(OR($A93="",$B93="",$C93="",$D93="",$E93=""),"Complete all inputs",IFERROR(IF(AND(ISNUMBER($A93),ISNUMBER($D93),ISNUMBER($E93),$D93&gt;=0,$E93&gt;=0),"Ready","Check numeric input"),"Check numeric input")))</f>
        <v/>
      </c>
      <c r="H93" s="19">
        <f>IFERROR(IF($G93="","",IF($G93&lt;&gt;"Ready","Check demand input",IF(COUNTIFS('Calendar &amp; Resource Gaps'!$A$5:$A$104,$A93,'Calendar &amp; Resource Gaps'!$B$5:$B$104,$C93)=0,"No period calendar",IF(COUNTIFS('Calendar &amp; Resource Gaps'!$A$5:$A$104,$A93,'Calendar &amp; Resource Gaps'!$B$5:$B$104,$C93)&gt;1,"Duplicate period calendar",IF(COUNTIFS('Calendar &amp; Resource Gaps'!$A$5:$A$104,$A93,'Calendar &amp; Resource Gaps'!$B$5:$B$104,$C93,'Calendar &amp; Resource Gaps'!$D$5:$D$104,"Ready")=1,"Ready","Check period calendar"))))),"Check period calendar")</f>
        <v/>
      </c>
      <c r="I93" s="18">
        <f>IFERROR(IF($H93&lt;&gt;"Ready","",SUMIFS('Calendar &amp; Resource Gaps'!$C$5:$C$104,'Calendar &amp; Resource Gaps'!$A$5:$A$104,$A93,'Calendar &amp; Resource Gaps'!$B$5:$B$104,$C93)),"")</f>
        <v/>
      </c>
      <c r="J93" s="19">
        <f>IFERROR(IF($G93="","",IF(OR($G93&lt;&gt;"Ready",$H93&lt;&gt;"Ready"),"Check inputs",IF(COUNTIFS($A$5:$A$104,$A93,$C$5:$C$104,$C93)=COUNTIFS($A$5:$A$104,$A93,$C$5:$C$104,$C93,$G$5:$G$104,"Ready"),"Ready","Check family demand or rate"))),"Check family demand or rate")</f>
        <v/>
      </c>
      <c r="K93" s="18">
        <f>IFERROR(IF($J93&lt;&gt;"Ready","",SUMIFS($F$5:$F$104,$A$5:$A$104,$A93,$C$5:$C$104,$C93,$G$5:$G$104,"Ready")),"")</f>
        <v/>
      </c>
      <c r="L93" s="18">
        <f>IFERROR(IF(OR($I93="",$K93=""),"",IF($K93&gt;$I93,$K93-$I93,"")),"")</f>
        <v/>
      </c>
      <c r="M93" s="19">
        <f>IFERROR(IF($G93="","",IF(AND($G93="Ready",$H93="Ready",$J93="Ready"),IF($K93&lt;=$I93,"Feasible","Gap"),"Check Inputs")),"Check Inputs")</f>
        <v/>
      </c>
    </row>
    <row r="94">
      <c r="A94" s="15" t="n"/>
      <c r="B94" s="16" t="n"/>
      <c r="C94" s="16" t="n"/>
      <c r="D94" s="17" t="n"/>
      <c r="E94" s="17" t="n"/>
      <c r="F94" s="18">
        <f>IF(AND($A94="",$B94="",$C94="",$D94="",$E94=""),"",IF(OR($A94="",$B94="",$C94="",$D94="",$E94=""),"",IFERROR($D94*$E94,"")))</f>
        <v/>
      </c>
      <c r="G94" s="19">
        <f>IF(AND($A94="",$B94="",$C94="",$D94="",$E94=""),"",IF(OR($A94="",$B94="",$C94="",$D94="",$E94=""),"Complete all inputs",IFERROR(IF(AND(ISNUMBER($A94),ISNUMBER($D94),ISNUMBER($E94),$D94&gt;=0,$E94&gt;=0),"Ready","Check numeric input"),"Check numeric input")))</f>
        <v/>
      </c>
      <c r="H94" s="19">
        <f>IFERROR(IF($G94="","",IF($G94&lt;&gt;"Ready","Check demand input",IF(COUNTIFS('Calendar &amp; Resource Gaps'!$A$5:$A$104,$A94,'Calendar &amp; Resource Gaps'!$B$5:$B$104,$C94)=0,"No period calendar",IF(COUNTIFS('Calendar &amp; Resource Gaps'!$A$5:$A$104,$A94,'Calendar &amp; Resource Gaps'!$B$5:$B$104,$C94)&gt;1,"Duplicate period calendar",IF(COUNTIFS('Calendar &amp; Resource Gaps'!$A$5:$A$104,$A94,'Calendar &amp; Resource Gaps'!$B$5:$B$104,$C94,'Calendar &amp; Resource Gaps'!$D$5:$D$104,"Ready")=1,"Ready","Check period calendar"))))),"Check period calendar")</f>
        <v/>
      </c>
      <c r="I94" s="18">
        <f>IFERROR(IF($H94&lt;&gt;"Ready","",SUMIFS('Calendar &amp; Resource Gaps'!$C$5:$C$104,'Calendar &amp; Resource Gaps'!$A$5:$A$104,$A94,'Calendar &amp; Resource Gaps'!$B$5:$B$104,$C94)),"")</f>
        <v/>
      </c>
      <c r="J94" s="19">
        <f>IFERROR(IF($G94="","",IF(OR($G94&lt;&gt;"Ready",$H94&lt;&gt;"Ready"),"Check inputs",IF(COUNTIFS($A$5:$A$104,$A94,$C$5:$C$104,$C94)=COUNTIFS($A$5:$A$104,$A94,$C$5:$C$104,$C94,$G$5:$G$104,"Ready"),"Ready","Check family demand or rate"))),"Check family demand or rate")</f>
        <v/>
      </c>
      <c r="K94" s="18">
        <f>IFERROR(IF($J94&lt;&gt;"Ready","",SUMIFS($F$5:$F$104,$A$5:$A$104,$A94,$C$5:$C$104,$C94,$G$5:$G$104,"Ready")),"")</f>
        <v/>
      </c>
      <c r="L94" s="18">
        <f>IFERROR(IF(OR($I94="",$K94=""),"",IF($K94&gt;$I94,$K94-$I94,"")),"")</f>
        <v/>
      </c>
      <c r="M94" s="19">
        <f>IFERROR(IF($G94="","",IF(AND($G94="Ready",$H94="Ready",$J94="Ready"),IF($K94&lt;=$I94,"Feasible","Gap"),"Check Inputs")),"Check Inputs")</f>
        <v/>
      </c>
    </row>
    <row r="95">
      <c r="A95" s="15" t="n"/>
      <c r="B95" s="16" t="n"/>
      <c r="C95" s="16" t="n"/>
      <c r="D95" s="17" t="n"/>
      <c r="E95" s="17" t="n"/>
      <c r="F95" s="18">
        <f>IF(AND($A95="",$B95="",$C95="",$D95="",$E95=""),"",IF(OR($A95="",$B95="",$C95="",$D95="",$E95=""),"",IFERROR($D95*$E95,"")))</f>
        <v/>
      </c>
      <c r="G95" s="19">
        <f>IF(AND($A95="",$B95="",$C95="",$D95="",$E95=""),"",IF(OR($A95="",$B95="",$C95="",$D95="",$E95=""),"Complete all inputs",IFERROR(IF(AND(ISNUMBER($A95),ISNUMBER($D95),ISNUMBER($E95),$D95&gt;=0,$E95&gt;=0),"Ready","Check numeric input"),"Check numeric input")))</f>
        <v/>
      </c>
      <c r="H95" s="19">
        <f>IFERROR(IF($G95="","",IF($G95&lt;&gt;"Ready","Check demand input",IF(COUNTIFS('Calendar &amp; Resource Gaps'!$A$5:$A$104,$A95,'Calendar &amp; Resource Gaps'!$B$5:$B$104,$C95)=0,"No period calendar",IF(COUNTIFS('Calendar &amp; Resource Gaps'!$A$5:$A$104,$A95,'Calendar &amp; Resource Gaps'!$B$5:$B$104,$C95)&gt;1,"Duplicate period calendar",IF(COUNTIFS('Calendar &amp; Resource Gaps'!$A$5:$A$104,$A95,'Calendar &amp; Resource Gaps'!$B$5:$B$104,$C95,'Calendar &amp; Resource Gaps'!$D$5:$D$104,"Ready")=1,"Ready","Check period calendar"))))),"Check period calendar")</f>
        <v/>
      </c>
      <c r="I95" s="18">
        <f>IFERROR(IF($H95&lt;&gt;"Ready","",SUMIFS('Calendar &amp; Resource Gaps'!$C$5:$C$104,'Calendar &amp; Resource Gaps'!$A$5:$A$104,$A95,'Calendar &amp; Resource Gaps'!$B$5:$B$104,$C95)),"")</f>
        <v/>
      </c>
      <c r="J95" s="19">
        <f>IFERROR(IF($G95="","",IF(OR($G95&lt;&gt;"Ready",$H95&lt;&gt;"Ready"),"Check inputs",IF(COUNTIFS($A$5:$A$104,$A95,$C$5:$C$104,$C95)=COUNTIFS($A$5:$A$104,$A95,$C$5:$C$104,$C95,$G$5:$G$104,"Ready"),"Ready","Check family demand or rate"))),"Check family demand or rate")</f>
        <v/>
      </c>
      <c r="K95" s="18">
        <f>IFERROR(IF($J95&lt;&gt;"Ready","",SUMIFS($F$5:$F$104,$A$5:$A$104,$A95,$C$5:$C$104,$C95,$G$5:$G$104,"Ready")),"")</f>
        <v/>
      </c>
      <c r="L95" s="18">
        <f>IFERROR(IF(OR($I95="",$K95=""),"",IF($K95&gt;$I95,$K95-$I95,"")),"")</f>
        <v/>
      </c>
      <c r="M95" s="19">
        <f>IFERROR(IF($G95="","",IF(AND($G95="Ready",$H95="Ready",$J95="Ready"),IF($K95&lt;=$I95,"Feasible","Gap"),"Check Inputs")),"Check Inputs")</f>
        <v/>
      </c>
    </row>
    <row r="96">
      <c r="A96" s="15" t="n"/>
      <c r="B96" s="16" t="n"/>
      <c r="C96" s="16" t="n"/>
      <c r="D96" s="17" t="n"/>
      <c r="E96" s="17" t="n"/>
      <c r="F96" s="18">
        <f>IF(AND($A96="",$B96="",$C96="",$D96="",$E96=""),"",IF(OR($A96="",$B96="",$C96="",$D96="",$E96=""),"",IFERROR($D96*$E96,"")))</f>
        <v/>
      </c>
      <c r="G96" s="19">
        <f>IF(AND($A96="",$B96="",$C96="",$D96="",$E96=""),"",IF(OR($A96="",$B96="",$C96="",$D96="",$E96=""),"Complete all inputs",IFERROR(IF(AND(ISNUMBER($A96),ISNUMBER($D96),ISNUMBER($E96),$D96&gt;=0,$E96&gt;=0),"Ready","Check numeric input"),"Check numeric input")))</f>
        <v/>
      </c>
      <c r="H96" s="19">
        <f>IFERROR(IF($G96="","",IF($G96&lt;&gt;"Ready","Check demand input",IF(COUNTIFS('Calendar &amp; Resource Gaps'!$A$5:$A$104,$A96,'Calendar &amp; Resource Gaps'!$B$5:$B$104,$C96)=0,"No period calendar",IF(COUNTIFS('Calendar &amp; Resource Gaps'!$A$5:$A$104,$A96,'Calendar &amp; Resource Gaps'!$B$5:$B$104,$C96)&gt;1,"Duplicate period calendar",IF(COUNTIFS('Calendar &amp; Resource Gaps'!$A$5:$A$104,$A96,'Calendar &amp; Resource Gaps'!$B$5:$B$104,$C96,'Calendar &amp; Resource Gaps'!$D$5:$D$104,"Ready")=1,"Ready","Check period calendar"))))),"Check period calendar")</f>
        <v/>
      </c>
      <c r="I96" s="18">
        <f>IFERROR(IF($H96&lt;&gt;"Ready","",SUMIFS('Calendar &amp; Resource Gaps'!$C$5:$C$104,'Calendar &amp; Resource Gaps'!$A$5:$A$104,$A96,'Calendar &amp; Resource Gaps'!$B$5:$B$104,$C96)),"")</f>
        <v/>
      </c>
      <c r="J96" s="19">
        <f>IFERROR(IF($G96="","",IF(OR($G96&lt;&gt;"Ready",$H96&lt;&gt;"Ready"),"Check inputs",IF(COUNTIFS($A$5:$A$104,$A96,$C$5:$C$104,$C96)=COUNTIFS($A$5:$A$104,$A96,$C$5:$C$104,$C96,$G$5:$G$104,"Ready"),"Ready","Check family demand or rate"))),"Check family demand or rate")</f>
        <v/>
      </c>
      <c r="K96" s="18">
        <f>IFERROR(IF($J96&lt;&gt;"Ready","",SUMIFS($F$5:$F$104,$A$5:$A$104,$A96,$C$5:$C$104,$C96,$G$5:$G$104,"Ready")),"")</f>
        <v/>
      </c>
      <c r="L96" s="18">
        <f>IFERROR(IF(OR($I96="",$K96=""),"",IF($K96&gt;$I96,$K96-$I96,"")),"")</f>
        <v/>
      </c>
      <c r="M96" s="19">
        <f>IFERROR(IF($G96="","",IF(AND($G96="Ready",$H96="Ready",$J96="Ready"),IF($K96&lt;=$I96,"Feasible","Gap"),"Check Inputs")),"Check Inputs")</f>
        <v/>
      </c>
    </row>
    <row r="97">
      <c r="A97" s="15" t="n"/>
      <c r="B97" s="16" t="n"/>
      <c r="C97" s="16" t="n"/>
      <c r="D97" s="17" t="n"/>
      <c r="E97" s="17" t="n"/>
      <c r="F97" s="18">
        <f>IF(AND($A97="",$B97="",$C97="",$D97="",$E97=""),"",IF(OR($A97="",$B97="",$C97="",$D97="",$E97=""),"",IFERROR($D97*$E97,"")))</f>
        <v/>
      </c>
      <c r="G97" s="19">
        <f>IF(AND($A97="",$B97="",$C97="",$D97="",$E97=""),"",IF(OR($A97="",$B97="",$C97="",$D97="",$E97=""),"Complete all inputs",IFERROR(IF(AND(ISNUMBER($A97),ISNUMBER($D97),ISNUMBER($E97),$D97&gt;=0,$E97&gt;=0),"Ready","Check numeric input"),"Check numeric input")))</f>
        <v/>
      </c>
      <c r="H97" s="19">
        <f>IFERROR(IF($G97="","",IF($G97&lt;&gt;"Ready","Check demand input",IF(COUNTIFS('Calendar &amp; Resource Gaps'!$A$5:$A$104,$A97,'Calendar &amp; Resource Gaps'!$B$5:$B$104,$C97)=0,"No period calendar",IF(COUNTIFS('Calendar &amp; Resource Gaps'!$A$5:$A$104,$A97,'Calendar &amp; Resource Gaps'!$B$5:$B$104,$C97)&gt;1,"Duplicate period calendar",IF(COUNTIFS('Calendar &amp; Resource Gaps'!$A$5:$A$104,$A97,'Calendar &amp; Resource Gaps'!$B$5:$B$104,$C97,'Calendar &amp; Resource Gaps'!$D$5:$D$104,"Ready")=1,"Ready","Check period calendar"))))),"Check period calendar")</f>
        <v/>
      </c>
      <c r="I97" s="18">
        <f>IFERROR(IF($H97&lt;&gt;"Ready","",SUMIFS('Calendar &amp; Resource Gaps'!$C$5:$C$104,'Calendar &amp; Resource Gaps'!$A$5:$A$104,$A97,'Calendar &amp; Resource Gaps'!$B$5:$B$104,$C97)),"")</f>
        <v/>
      </c>
      <c r="J97" s="19">
        <f>IFERROR(IF($G97="","",IF(OR($G97&lt;&gt;"Ready",$H97&lt;&gt;"Ready"),"Check inputs",IF(COUNTIFS($A$5:$A$104,$A97,$C$5:$C$104,$C97)=COUNTIFS($A$5:$A$104,$A97,$C$5:$C$104,$C97,$G$5:$G$104,"Ready"),"Ready","Check family demand or rate"))),"Check family demand or rate")</f>
        <v/>
      </c>
      <c r="K97" s="18">
        <f>IFERROR(IF($J97&lt;&gt;"Ready","",SUMIFS($F$5:$F$104,$A$5:$A$104,$A97,$C$5:$C$104,$C97,$G$5:$G$104,"Ready")),"")</f>
        <v/>
      </c>
      <c r="L97" s="18">
        <f>IFERROR(IF(OR($I97="",$K97=""),"",IF($K97&gt;$I97,$K97-$I97,"")),"")</f>
        <v/>
      </c>
      <c r="M97" s="19">
        <f>IFERROR(IF($G97="","",IF(AND($G97="Ready",$H97="Ready",$J97="Ready"),IF($K97&lt;=$I97,"Feasible","Gap"),"Check Inputs")),"Check Inputs")</f>
        <v/>
      </c>
    </row>
    <row r="98">
      <c r="A98" s="15" t="n"/>
      <c r="B98" s="16" t="n"/>
      <c r="C98" s="16" t="n"/>
      <c r="D98" s="17" t="n"/>
      <c r="E98" s="17" t="n"/>
      <c r="F98" s="18">
        <f>IF(AND($A98="",$B98="",$C98="",$D98="",$E98=""),"",IF(OR($A98="",$B98="",$C98="",$D98="",$E98=""),"",IFERROR($D98*$E98,"")))</f>
        <v/>
      </c>
      <c r="G98" s="19">
        <f>IF(AND($A98="",$B98="",$C98="",$D98="",$E98=""),"",IF(OR($A98="",$B98="",$C98="",$D98="",$E98=""),"Complete all inputs",IFERROR(IF(AND(ISNUMBER($A98),ISNUMBER($D98),ISNUMBER($E98),$D98&gt;=0,$E98&gt;=0),"Ready","Check numeric input"),"Check numeric input")))</f>
        <v/>
      </c>
      <c r="H98" s="19">
        <f>IFERROR(IF($G98="","",IF($G98&lt;&gt;"Ready","Check demand input",IF(COUNTIFS('Calendar &amp; Resource Gaps'!$A$5:$A$104,$A98,'Calendar &amp; Resource Gaps'!$B$5:$B$104,$C98)=0,"No period calendar",IF(COUNTIFS('Calendar &amp; Resource Gaps'!$A$5:$A$104,$A98,'Calendar &amp; Resource Gaps'!$B$5:$B$104,$C98)&gt;1,"Duplicate period calendar",IF(COUNTIFS('Calendar &amp; Resource Gaps'!$A$5:$A$104,$A98,'Calendar &amp; Resource Gaps'!$B$5:$B$104,$C98,'Calendar &amp; Resource Gaps'!$D$5:$D$104,"Ready")=1,"Ready","Check period calendar"))))),"Check period calendar")</f>
        <v/>
      </c>
      <c r="I98" s="18">
        <f>IFERROR(IF($H98&lt;&gt;"Ready","",SUMIFS('Calendar &amp; Resource Gaps'!$C$5:$C$104,'Calendar &amp; Resource Gaps'!$A$5:$A$104,$A98,'Calendar &amp; Resource Gaps'!$B$5:$B$104,$C98)),"")</f>
        <v/>
      </c>
      <c r="J98" s="19">
        <f>IFERROR(IF($G98="","",IF(OR($G98&lt;&gt;"Ready",$H98&lt;&gt;"Ready"),"Check inputs",IF(COUNTIFS($A$5:$A$104,$A98,$C$5:$C$104,$C98)=COUNTIFS($A$5:$A$104,$A98,$C$5:$C$104,$C98,$G$5:$G$104,"Ready"),"Ready","Check family demand or rate"))),"Check family demand or rate")</f>
        <v/>
      </c>
      <c r="K98" s="18">
        <f>IFERROR(IF($J98&lt;&gt;"Ready","",SUMIFS($F$5:$F$104,$A$5:$A$104,$A98,$C$5:$C$104,$C98,$G$5:$G$104,"Ready")),"")</f>
        <v/>
      </c>
      <c r="L98" s="18">
        <f>IFERROR(IF(OR($I98="",$K98=""),"",IF($K98&gt;$I98,$K98-$I98,"")),"")</f>
        <v/>
      </c>
      <c r="M98" s="19">
        <f>IFERROR(IF($G98="","",IF(AND($G98="Ready",$H98="Ready",$J98="Ready"),IF($K98&lt;=$I98,"Feasible","Gap"),"Check Inputs")),"Check Inputs")</f>
        <v/>
      </c>
    </row>
    <row r="99">
      <c r="A99" s="15" t="n"/>
      <c r="B99" s="16" t="n"/>
      <c r="C99" s="16" t="n"/>
      <c r="D99" s="17" t="n"/>
      <c r="E99" s="17" t="n"/>
      <c r="F99" s="18">
        <f>IF(AND($A99="",$B99="",$C99="",$D99="",$E99=""),"",IF(OR($A99="",$B99="",$C99="",$D99="",$E99=""),"",IFERROR($D99*$E99,"")))</f>
        <v/>
      </c>
      <c r="G99" s="19">
        <f>IF(AND($A99="",$B99="",$C99="",$D99="",$E99=""),"",IF(OR($A99="",$B99="",$C99="",$D99="",$E99=""),"Complete all inputs",IFERROR(IF(AND(ISNUMBER($A99),ISNUMBER($D99),ISNUMBER($E99),$D99&gt;=0,$E99&gt;=0),"Ready","Check numeric input"),"Check numeric input")))</f>
        <v/>
      </c>
      <c r="H99" s="19">
        <f>IFERROR(IF($G99="","",IF($G99&lt;&gt;"Ready","Check demand input",IF(COUNTIFS('Calendar &amp; Resource Gaps'!$A$5:$A$104,$A99,'Calendar &amp; Resource Gaps'!$B$5:$B$104,$C99)=0,"No period calendar",IF(COUNTIFS('Calendar &amp; Resource Gaps'!$A$5:$A$104,$A99,'Calendar &amp; Resource Gaps'!$B$5:$B$104,$C99)&gt;1,"Duplicate period calendar",IF(COUNTIFS('Calendar &amp; Resource Gaps'!$A$5:$A$104,$A99,'Calendar &amp; Resource Gaps'!$B$5:$B$104,$C99,'Calendar &amp; Resource Gaps'!$D$5:$D$104,"Ready")=1,"Ready","Check period calendar"))))),"Check period calendar")</f>
        <v/>
      </c>
      <c r="I99" s="18">
        <f>IFERROR(IF($H99&lt;&gt;"Ready","",SUMIFS('Calendar &amp; Resource Gaps'!$C$5:$C$104,'Calendar &amp; Resource Gaps'!$A$5:$A$104,$A99,'Calendar &amp; Resource Gaps'!$B$5:$B$104,$C99)),"")</f>
        <v/>
      </c>
      <c r="J99" s="19">
        <f>IFERROR(IF($G99="","",IF(OR($G99&lt;&gt;"Ready",$H99&lt;&gt;"Ready"),"Check inputs",IF(COUNTIFS($A$5:$A$104,$A99,$C$5:$C$104,$C99)=COUNTIFS($A$5:$A$104,$A99,$C$5:$C$104,$C99,$G$5:$G$104,"Ready"),"Ready","Check family demand or rate"))),"Check family demand or rate")</f>
        <v/>
      </c>
      <c r="K99" s="18">
        <f>IFERROR(IF($J99&lt;&gt;"Ready","",SUMIFS($F$5:$F$104,$A$5:$A$104,$A99,$C$5:$C$104,$C99,$G$5:$G$104,"Ready")),"")</f>
        <v/>
      </c>
      <c r="L99" s="18">
        <f>IFERROR(IF(OR($I99="",$K99=""),"",IF($K99&gt;$I99,$K99-$I99,"")),"")</f>
        <v/>
      </c>
      <c r="M99" s="19">
        <f>IFERROR(IF($G99="","",IF(AND($G99="Ready",$H99="Ready",$J99="Ready"),IF($K99&lt;=$I99,"Feasible","Gap"),"Check Inputs")),"Check Inputs")</f>
        <v/>
      </c>
    </row>
    <row r="100">
      <c r="A100" s="15" t="n"/>
      <c r="B100" s="16" t="n"/>
      <c r="C100" s="16" t="n"/>
      <c r="D100" s="17" t="n"/>
      <c r="E100" s="17" t="n"/>
      <c r="F100" s="18">
        <f>IF(AND($A100="",$B100="",$C100="",$D100="",$E100=""),"",IF(OR($A100="",$B100="",$C100="",$D100="",$E100=""),"",IFERROR($D100*$E100,"")))</f>
        <v/>
      </c>
      <c r="G100" s="19">
        <f>IF(AND($A100="",$B100="",$C100="",$D100="",$E100=""),"",IF(OR($A100="",$B100="",$C100="",$D100="",$E100=""),"Complete all inputs",IFERROR(IF(AND(ISNUMBER($A100),ISNUMBER($D100),ISNUMBER($E100),$D100&gt;=0,$E100&gt;=0),"Ready","Check numeric input"),"Check numeric input")))</f>
        <v/>
      </c>
      <c r="H100" s="19">
        <f>IFERROR(IF($G100="","",IF($G100&lt;&gt;"Ready","Check demand input",IF(COUNTIFS('Calendar &amp; Resource Gaps'!$A$5:$A$104,$A100,'Calendar &amp; Resource Gaps'!$B$5:$B$104,$C100)=0,"No period calendar",IF(COUNTIFS('Calendar &amp; Resource Gaps'!$A$5:$A$104,$A100,'Calendar &amp; Resource Gaps'!$B$5:$B$104,$C100)&gt;1,"Duplicate period calendar",IF(COUNTIFS('Calendar &amp; Resource Gaps'!$A$5:$A$104,$A100,'Calendar &amp; Resource Gaps'!$B$5:$B$104,$C100,'Calendar &amp; Resource Gaps'!$D$5:$D$104,"Ready")=1,"Ready","Check period calendar"))))),"Check period calendar")</f>
        <v/>
      </c>
      <c r="I100" s="18">
        <f>IFERROR(IF($H100&lt;&gt;"Ready","",SUMIFS('Calendar &amp; Resource Gaps'!$C$5:$C$104,'Calendar &amp; Resource Gaps'!$A$5:$A$104,$A100,'Calendar &amp; Resource Gaps'!$B$5:$B$104,$C100)),"")</f>
        <v/>
      </c>
      <c r="J100" s="19">
        <f>IFERROR(IF($G100="","",IF(OR($G100&lt;&gt;"Ready",$H100&lt;&gt;"Ready"),"Check inputs",IF(COUNTIFS($A$5:$A$104,$A100,$C$5:$C$104,$C100)=COUNTIFS($A$5:$A$104,$A100,$C$5:$C$104,$C100,$G$5:$G$104,"Ready"),"Ready","Check family demand or rate"))),"Check family demand or rate")</f>
        <v/>
      </c>
      <c r="K100" s="18">
        <f>IFERROR(IF($J100&lt;&gt;"Ready","",SUMIFS($F$5:$F$104,$A$5:$A$104,$A100,$C$5:$C$104,$C100,$G$5:$G$104,"Ready")),"")</f>
        <v/>
      </c>
      <c r="L100" s="18">
        <f>IFERROR(IF(OR($I100="",$K100=""),"",IF($K100&gt;$I100,$K100-$I100,"")),"")</f>
        <v/>
      </c>
      <c r="M100" s="19">
        <f>IFERROR(IF($G100="","",IF(AND($G100="Ready",$H100="Ready",$J100="Ready"),IF($K100&lt;=$I100,"Feasible","Gap"),"Check Inputs")),"Check Inputs")</f>
        <v/>
      </c>
    </row>
    <row r="101">
      <c r="A101" s="15" t="n"/>
      <c r="B101" s="16" t="n"/>
      <c r="C101" s="16" t="n"/>
      <c r="D101" s="17" t="n"/>
      <c r="E101" s="17" t="n"/>
      <c r="F101" s="18">
        <f>IF(AND($A101="",$B101="",$C101="",$D101="",$E101=""),"",IF(OR($A101="",$B101="",$C101="",$D101="",$E101=""),"",IFERROR($D101*$E101,"")))</f>
        <v/>
      </c>
      <c r="G101" s="19">
        <f>IF(AND($A101="",$B101="",$C101="",$D101="",$E101=""),"",IF(OR($A101="",$B101="",$C101="",$D101="",$E101=""),"Complete all inputs",IFERROR(IF(AND(ISNUMBER($A101),ISNUMBER($D101),ISNUMBER($E101),$D101&gt;=0,$E101&gt;=0),"Ready","Check numeric input"),"Check numeric input")))</f>
        <v/>
      </c>
      <c r="H101" s="19">
        <f>IFERROR(IF($G101="","",IF($G101&lt;&gt;"Ready","Check demand input",IF(COUNTIFS('Calendar &amp; Resource Gaps'!$A$5:$A$104,$A101,'Calendar &amp; Resource Gaps'!$B$5:$B$104,$C101)=0,"No period calendar",IF(COUNTIFS('Calendar &amp; Resource Gaps'!$A$5:$A$104,$A101,'Calendar &amp; Resource Gaps'!$B$5:$B$104,$C101)&gt;1,"Duplicate period calendar",IF(COUNTIFS('Calendar &amp; Resource Gaps'!$A$5:$A$104,$A101,'Calendar &amp; Resource Gaps'!$B$5:$B$104,$C101,'Calendar &amp; Resource Gaps'!$D$5:$D$104,"Ready")=1,"Ready","Check period calendar"))))),"Check period calendar")</f>
        <v/>
      </c>
      <c r="I101" s="18">
        <f>IFERROR(IF($H101&lt;&gt;"Ready","",SUMIFS('Calendar &amp; Resource Gaps'!$C$5:$C$104,'Calendar &amp; Resource Gaps'!$A$5:$A$104,$A101,'Calendar &amp; Resource Gaps'!$B$5:$B$104,$C101)),"")</f>
        <v/>
      </c>
      <c r="J101" s="19">
        <f>IFERROR(IF($G101="","",IF(OR($G101&lt;&gt;"Ready",$H101&lt;&gt;"Ready"),"Check inputs",IF(COUNTIFS($A$5:$A$104,$A101,$C$5:$C$104,$C101)=COUNTIFS($A$5:$A$104,$A101,$C$5:$C$104,$C101,$G$5:$G$104,"Ready"),"Ready","Check family demand or rate"))),"Check family demand or rate")</f>
        <v/>
      </c>
      <c r="K101" s="18">
        <f>IFERROR(IF($J101&lt;&gt;"Ready","",SUMIFS($F$5:$F$104,$A$5:$A$104,$A101,$C$5:$C$104,$C101,$G$5:$G$104,"Ready")),"")</f>
        <v/>
      </c>
      <c r="L101" s="18">
        <f>IFERROR(IF(OR($I101="",$K101=""),"",IF($K101&gt;$I101,$K101-$I101,"")),"")</f>
        <v/>
      </c>
      <c r="M101" s="19">
        <f>IFERROR(IF($G101="","",IF(AND($G101="Ready",$H101="Ready",$J101="Ready"),IF($K101&lt;=$I101,"Feasible","Gap"),"Check Inputs")),"Check Inputs")</f>
        <v/>
      </c>
    </row>
    <row r="102">
      <c r="A102" s="15" t="n"/>
      <c r="B102" s="16" t="n"/>
      <c r="C102" s="16" t="n"/>
      <c r="D102" s="17" t="n"/>
      <c r="E102" s="17" t="n"/>
      <c r="F102" s="18">
        <f>IF(AND($A102="",$B102="",$C102="",$D102="",$E102=""),"",IF(OR($A102="",$B102="",$C102="",$D102="",$E102=""),"",IFERROR($D102*$E102,"")))</f>
        <v/>
      </c>
      <c r="G102" s="19">
        <f>IF(AND($A102="",$B102="",$C102="",$D102="",$E102=""),"",IF(OR($A102="",$B102="",$C102="",$D102="",$E102=""),"Complete all inputs",IFERROR(IF(AND(ISNUMBER($A102),ISNUMBER($D102),ISNUMBER($E102),$D102&gt;=0,$E102&gt;=0),"Ready","Check numeric input"),"Check numeric input")))</f>
        <v/>
      </c>
      <c r="H102" s="19">
        <f>IFERROR(IF($G102="","",IF($G102&lt;&gt;"Ready","Check demand input",IF(COUNTIFS('Calendar &amp; Resource Gaps'!$A$5:$A$104,$A102,'Calendar &amp; Resource Gaps'!$B$5:$B$104,$C102)=0,"No period calendar",IF(COUNTIFS('Calendar &amp; Resource Gaps'!$A$5:$A$104,$A102,'Calendar &amp; Resource Gaps'!$B$5:$B$104,$C102)&gt;1,"Duplicate period calendar",IF(COUNTIFS('Calendar &amp; Resource Gaps'!$A$5:$A$104,$A102,'Calendar &amp; Resource Gaps'!$B$5:$B$104,$C102,'Calendar &amp; Resource Gaps'!$D$5:$D$104,"Ready")=1,"Ready","Check period calendar"))))),"Check period calendar")</f>
        <v/>
      </c>
      <c r="I102" s="18">
        <f>IFERROR(IF($H102&lt;&gt;"Ready","",SUMIFS('Calendar &amp; Resource Gaps'!$C$5:$C$104,'Calendar &amp; Resource Gaps'!$A$5:$A$104,$A102,'Calendar &amp; Resource Gaps'!$B$5:$B$104,$C102)),"")</f>
        <v/>
      </c>
      <c r="J102" s="19">
        <f>IFERROR(IF($G102="","",IF(OR($G102&lt;&gt;"Ready",$H102&lt;&gt;"Ready"),"Check inputs",IF(COUNTIFS($A$5:$A$104,$A102,$C$5:$C$104,$C102)=COUNTIFS($A$5:$A$104,$A102,$C$5:$C$104,$C102,$G$5:$G$104,"Ready"),"Ready","Check family demand or rate"))),"Check family demand or rate")</f>
        <v/>
      </c>
      <c r="K102" s="18">
        <f>IFERROR(IF($J102&lt;&gt;"Ready","",SUMIFS($F$5:$F$104,$A$5:$A$104,$A102,$C$5:$C$104,$C102,$G$5:$G$104,"Ready")),"")</f>
        <v/>
      </c>
      <c r="L102" s="18">
        <f>IFERROR(IF(OR($I102="",$K102=""),"",IF($K102&gt;$I102,$K102-$I102,"")),"")</f>
        <v/>
      </c>
      <c r="M102" s="19">
        <f>IFERROR(IF($G102="","",IF(AND($G102="Ready",$H102="Ready",$J102="Ready"),IF($K102&lt;=$I102,"Feasible","Gap"),"Check Inputs")),"Check Inputs")</f>
        <v/>
      </c>
    </row>
    <row r="103">
      <c r="A103" s="15" t="n"/>
      <c r="B103" s="16" t="n"/>
      <c r="C103" s="16" t="n"/>
      <c r="D103" s="17" t="n"/>
      <c r="E103" s="17" t="n"/>
      <c r="F103" s="18">
        <f>IF(AND($A103="",$B103="",$C103="",$D103="",$E103=""),"",IF(OR($A103="",$B103="",$C103="",$D103="",$E103=""),"",IFERROR($D103*$E103,"")))</f>
        <v/>
      </c>
      <c r="G103" s="19">
        <f>IF(AND($A103="",$B103="",$C103="",$D103="",$E103=""),"",IF(OR($A103="",$B103="",$C103="",$D103="",$E103=""),"Complete all inputs",IFERROR(IF(AND(ISNUMBER($A103),ISNUMBER($D103),ISNUMBER($E103),$D103&gt;=0,$E103&gt;=0),"Ready","Check numeric input"),"Check numeric input")))</f>
        <v/>
      </c>
      <c r="H103" s="19">
        <f>IFERROR(IF($G103="","",IF($G103&lt;&gt;"Ready","Check demand input",IF(COUNTIFS('Calendar &amp; Resource Gaps'!$A$5:$A$104,$A103,'Calendar &amp; Resource Gaps'!$B$5:$B$104,$C103)=0,"No period calendar",IF(COUNTIFS('Calendar &amp; Resource Gaps'!$A$5:$A$104,$A103,'Calendar &amp; Resource Gaps'!$B$5:$B$104,$C103)&gt;1,"Duplicate period calendar",IF(COUNTIFS('Calendar &amp; Resource Gaps'!$A$5:$A$104,$A103,'Calendar &amp; Resource Gaps'!$B$5:$B$104,$C103,'Calendar &amp; Resource Gaps'!$D$5:$D$104,"Ready")=1,"Ready","Check period calendar"))))),"Check period calendar")</f>
        <v/>
      </c>
      <c r="I103" s="18">
        <f>IFERROR(IF($H103&lt;&gt;"Ready","",SUMIFS('Calendar &amp; Resource Gaps'!$C$5:$C$104,'Calendar &amp; Resource Gaps'!$A$5:$A$104,$A103,'Calendar &amp; Resource Gaps'!$B$5:$B$104,$C103)),"")</f>
        <v/>
      </c>
      <c r="J103" s="19">
        <f>IFERROR(IF($G103="","",IF(OR($G103&lt;&gt;"Ready",$H103&lt;&gt;"Ready"),"Check inputs",IF(COUNTIFS($A$5:$A$104,$A103,$C$5:$C$104,$C103)=COUNTIFS($A$5:$A$104,$A103,$C$5:$C$104,$C103,$G$5:$G$104,"Ready"),"Ready","Check family demand or rate"))),"Check family demand or rate")</f>
        <v/>
      </c>
      <c r="K103" s="18">
        <f>IFERROR(IF($J103&lt;&gt;"Ready","",SUMIFS($F$5:$F$104,$A$5:$A$104,$A103,$C$5:$C$104,$C103,$G$5:$G$104,"Ready")),"")</f>
        <v/>
      </c>
      <c r="L103" s="18">
        <f>IFERROR(IF(OR($I103="",$K103=""),"",IF($K103&gt;$I103,$K103-$I103,"")),"")</f>
        <v/>
      </c>
      <c r="M103" s="19">
        <f>IFERROR(IF($G103="","",IF(AND($G103="Ready",$H103="Ready",$J103="Ready"),IF($K103&lt;=$I103,"Feasible","Gap"),"Check Inputs")),"Check Inputs")</f>
        <v/>
      </c>
    </row>
    <row r="104">
      <c r="A104" s="15" t="n"/>
      <c r="B104" s="16" t="n"/>
      <c r="C104" s="16" t="n"/>
      <c r="D104" s="17" t="n"/>
      <c r="E104" s="17" t="n"/>
      <c r="F104" s="18">
        <f>IF(AND($A104="",$B104="",$C104="",$D104="",$E104=""),"",IF(OR($A104="",$B104="",$C104="",$D104="",$E104=""),"",IFERROR($D104*$E104,"")))</f>
        <v/>
      </c>
      <c r="G104" s="19">
        <f>IF(AND($A104="",$B104="",$C104="",$D104="",$E104=""),"",IF(OR($A104="",$B104="",$C104="",$D104="",$E104=""),"Complete all inputs",IFERROR(IF(AND(ISNUMBER($A104),ISNUMBER($D104),ISNUMBER($E104),$D104&gt;=0,$E104&gt;=0),"Ready","Check numeric input"),"Check numeric input")))</f>
        <v/>
      </c>
      <c r="H104" s="19">
        <f>IFERROR(IF($G104="","",IF($G104&lt;&gt;"Ready","Check demand input",IF(COUNTIFS('Calendar &amp; Resource Gaps'!$A$5:$A$104,$A104,'Calendar &amp; Resource Gaps'!$B$5:$B$104,$C104)=0,"No period calendar",IF(COUNTIFS('Calendar &amp; Resource Gaps'!$A$5:$A$104,$A104,'Calendar &amp; Resource Gaps'!$B$5:$B$104,$C104)&gt;1,"Duplicate period calendar",IF(COUNTIFS('Calendar &amp; Resource Gaps'!$A$5:$A$104,$A104,'Calendar &amp; Resource Gaps'!$B$5:$B$104,$C104,'Calendar &amp; Resource Gaps'!$D$5:$D$104,"Ready")=1,"Ready","Check period calendar"))))),"Check period calendar")</f>
        <v/>
      </c>
      <c r="I104" s="18">
        <f>IFERROR(IF($H104&lt;&gt;"Ready","",SUMIFS('Calendar &amp; Resource Gaps'!$C$5:$C$104,'Calendar &amp; Resource Gaps'!$A$5:$A$104,$A104,'Calendar &amp; Resource Gaps'!$B$5:$B$104,$C104)),"")</f>
        <v/>
      </c>
      <c r="J104" s="19">
        <f>IFERROR(IF($G104="","",IF(OR($G104&lt;&gt;"Ready",$H104&lt;&gt;"Ready"),"Check inputs",IF(COUNTIFS($A$5:$A$104,$A104,$C$5:$C$104,$C104)=COUNTIFS($A$5:$A$104,$A104,$C$5:$C$104,$C104,$G$5:$G$104,"Ready"),"Ready","Check family demand or rate"))),"Check family demand or rate")</f>
        <v/>
      </c>
      <c r="K104" s="18">
        <f>IFERROR(IF($J104&lt;&gt;"Ready","",SUMIFS($F$5:$F$104,$A$5:$A$104,$A104,$C$5:$C$104,$C104,$G$5:$G$104,"Ready")),"")</f>
        <v/>
      </c>
      <c r="L104" s="18">
        <f>IFERROR(IF(OR($I104="",$K104=""),"",IF($K104&gt;$I104,$K104-$I104,"")),"")</f>
        <v/>
      </c>
      <c r="M104" s="19">
        <f>IFERROR(IF($G104="","",IF(AND($G104="Ready",$H104="Ready",$J104="Ready"),IF($K104&lt;=$I104,"Feasible","Gap"),"Check Inputs")),"Check Inputs")</f>
        <v/>
      </c>
    </row>
  </sheetData>
  <autoFilter ref="A4:M104"/>
  <mergeCells count="1">
    <mergeCell ref="A1:M1"/>
  </mergeCells>
  <conditionalFormatting sqref="G5:G104">
    <cfRule type="expression" priority="1" dxfId="0">
      <formula>$G5="Ready"</formula>
    </cfRule>
    <cfRule type="expression" priority="2" dxfId="2">
      <formula>$G5="Complete all inputs"</formula>
    </cfRule>
    <cfRule type="expression" priority="3" dxfId="2">
      <formula>$G5="Check numeric input"</formula>
    </cfRule>
  </conditionalFormatting>
  <conditionalFormatting sqref="H5:J104">
    <cfRule type="expression" priority="4" dxfId="2">
      <formula>AND(H5&lt;&gt;"",H5&lt;&gt;"Ready")</formula>
    </cfRule>
  </conditionalFormatting>
  <conditionalFormatting sqref="M5:M104">
    <cfRule type="expression" priority="5" dxfId="0">
      <formula>$M5="Feasible"</formula>
    </cfRule>
    <cfRule type="expression" priority="6" dxfId="1">
      <formula>$M5="Gap"</formula>
    </cfRule>
    <cfRule type="expression" priority="7" dxfId="2">
      <formula>$M5="Check Inputs"</formula>
    </cfRule>
  </conditionalFormatting>
  <conditionalFormatting sqref="L5:L104">
    <cfRule type="expression" priority="8" dxfId="1">
      <formula>$L5&gt;0</formula>
    </cfRule>
  </conditionalFormatting>
  <dataValidations count="5">
    <dataValidation sqref="A5:A104" showErrorMessage="1" showInputMessage="1" allowBlank="1" errorTitle="Input needed" error="Enter a valid Excel date that identifies the planning period." promptTitle="Period" prompt="Enter a valid Excel date that identifies the planning period." type="custom" errorStyle="stop">
      <formula1>=OR(A5="",ISNUMBER(A5))</formula1>
    </dataValidation>
    <dataValidation sqref="B5:B104" showErrorMessage="1" showInputMessage="1" allowBlank="1" errorTitle="Input needed" error="Enter a product family description." promptTitle="Product Family" prompt="Enter a product family description." type="custom" errorStyle="stop">
      <formula1>=OR(B5="",ISTEXT(B5))</formula1>
    </dataValidation>
    <dataValidation sqref="C5:C104" showErrorMessage="1" showInputMessage="1" allowBlank="1" errorTitle="Input needed" error="Enter a critical resource description." promptTitle="Critical Resource" prompt="Enter a critical resource description." type="custom" errorStyle="stop">
      <formula1>=OR(C5="",ISTEXT(C5))</formula1>
    </dataValidation>
    <dataValidation sqref="D5:D104" showErrorMessage="1" showInputMessage="1" allowBlank="1" errorTitle="Input needed" error="Enter a number that is zero or greater." promptTitle="Family-Level Demand" prompt="Enter a number that is zero or greater." type="custom" errorStyle="stop">
      <formula1>=OR(D5="",AND(ISNUMBER(D5),D5&gt;=0))</formula1>
    </dataValidation>
    <dataValidation sqref="E5:E104" showErrorMessage="1" showInputMessage="1" allowBlank="1" errorTitle="Input needed" error="Enter a number that is zero or greater." promptTitle="Critical-Resource Rate" prompt="Enter a number that is zero or greater." type="custom" errorStyle="stop">
      <formula1>=OR(E5="",AND(ISNUMBER(E5),E5&gt;=0))</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N106"/>
  <sheetViews>
    <sheetView showGridLines="0" workbookViewId="0">
      <pane ySplit="4" topLeftCell="A5" activePane="bottomLeft" state="frozen"/>
      <selection pane="bottomLeft" activeCell="A1" sqref="A1"/>
    </sheetView>
  </sheetViews>
  <sheetFormatPr baseColWidth="8" defaultRowHeight="15"/>
  <cols>
    <col width="13" customWidth="1" min="1" max="1"/>
    <col width="21" customWidth="1" min="2" max="2"/>
    <col width="22" customWidth="1" min="3" max="3"/>
    <col width="23" customWidth="1" min="4" max="4"/>
    <col width="3" customWidth="1" min="5" max="5"/>
    <col width="3" customWidth="1" min="6" max="6"/>
    <col width="13" customWidth="1" min="7" max="7"/>
    <col width="21" customWidth="1" min="8" max="8"/>
    <col width="22" customWidth="1" min="9" max="9"/>
    <col width="22" customWidth="1" min="10" max="10"/>
    <col width="25" customWidth="1" min="11" max="11"/>
    <col width="20" customWidth="1" min="12" max="12"/>
    <col width="18" customWidth="1" min="13" max="13"/>
    <col width="23" customWidth="1" min="14" max="14"/>
  </cols>
  <sheetData>
    <row r="1" ht="26" customHeight="1">
      <c r="A1" s="1" t="inlineStr">
        <is>
          <t>Period Calendars and Critical-Resource Gaps</t>
        </is>
      </c>
      <c r="B1" s="25" t="n"/>
      <c r="C1" s="25" t="n"/>
      <c r="D1" s="25" t="n"/>
      <c r="E1" s="25" t="n"/>
      <c r="F1" s="25" t="n"/>
      <c r="G1" s="25" t="n"/>
      <c r="H1" s="25" t="n"/>
      <c r="I1" s="25" t="n"/>
      <c r="J1" s="25" t="n"/>
      <c r="K1" s="25" t="n"/>
      <c r="L1" s="25" t="n"/>
      <c r="M1" s="25" t="n"/>
      <c r="N1" s="26" t="n"/>
    </row>
    <row r="2" ht="28" customHeight="1">
      <c r="A2" s="3" t="inlineStr">
        <is>
          <t>Enter one available-hours calendar row for each period and critical resource. Use the same period dates and critical-resource descriptions used on Demand &amp; Rates.</t>
        </is>
      </c>
      <c r="B2" s="4" t="n"/>
      <c r="C2" s="4" t="n"/>
      <c r="D2" s="4" t="n"/>
      <c r="E2" s="4" t="n"/>
      <c r="F2" s="4" t="n"/>
      <c r="G2" s="4" t="n"/>
      <c r="H2" s="4" t="n"/>
      <c r="I2" s="4" t="n"/>
      <c r="J2" s="4" t="n"/>
      <c r="K2" s="4" t="n"/>
      <c r="L2" s="4" t="n"/>
      <c r="M2" s="4" t="n"/>
      <c r="N2" s="4" t="n"/>
    </row>
    <row r="3" ht="30" customHeight="1">
      <c r="A3" s="3" t="inlineStr">
        <is>
          <t>Only one calendar row is allowed for each period and critical resource combination. Illustrative sample rows are in rows 5 through 12.</t>
        </is>
      </c>
      <c r="B3" s="4" t="n"/>
      <c r="C3" s="4" t="n"/>
      <c r="D3" s="4" t="n"/>
      <c r="E3" s="4" t="n"/>
      <c r="F3" s="4" t="n"/>
      <c r="G3" s="4" t="n"/>
      <c r="H3" s="4" t="n"/>
      <c r="I3" s="4" t="n"/>
      <c r="J3" s="4" t="n"/>
      <c r="K3" s="4" t="n"/>
      <c r="L3" s="4" t="n"/>
      <c r="M3" s="4" t="n"/>
      <c r="N3" s="4" t="n"/>
    </row>
    <row r="4" ht="48" customHeight="1">
      <c r="A4" s="11" t="inlineStr">
        <is>
          <t>Period</t>
        </is>
      </c>
      <c r="B4" s="11" t="inlineStr">
        <is>
          <t>Critical Resource</t>
        </is>
      </c>
      <c r="C4" s="11" t="inlineStr">
        <is>
          <t>Available Critical Hours (hours)</t>
        </is>
      </c>
      <c r="D4" s="11" t="inlineStr">
        <is>
          <t>Calendar Input Status</t>
        </is>
      </c>
      <c r="E4" s="7" t="n"/>
      <c r="F4" s="7" t="n"/>
      <c r="G4" s="11" t="inlineStr">
        <is>
          <t>Period</t>
        </is>
      </c>
      <c r="H4" s="11" t="inlineStr">
        <is>
          <t>Critical Resource</t>
        </is>
      </c>
      <c r="I4" s="11" t="inlineStr">
        <is>
          <t>Available Critical Hours (hours)</t>
        </is>
      </c>
      <c r="J4" s="11" t="inlineStr">
        <is>
          <t>Family Demand Status</t>
        </is>
      </c>
      <c r="K4" s="11" t="inlineStr">
        <is>
          <t>Total Critical Resource Hours Required (hours)</t>
        </is>
      </c>
      <c r="L4" s="11" t="inlineStr">
        <is>
          <t>Critical-Resource Gap (hours)</t>
        </is>
      </c>
      <c r="M4" s="11" t="inlineStr">
        <is>
          <t>Early Overload Screen</t>
        </is>
      </c>
      <c r="N4" s="11" t="inlineStr">
        <is>
          <t>Critical-Resource Gap Status</t>
        </is>
      </c>
    </row>
    <row r="5">
      <c r="A5" s="15" t="n">
        <v>46272</v>
      </c>
      <c r="B5" s="16" t="inlineStr">
        <is>
          <t>Critical Resource A</t>
        </is>
      </c>
      <c r="C5" s="17" t="n">
        <v>40</v>
      </c>
      <c r="D5" s="19">
        <f>IFERROR(IF(AND($A5="",$B5="",$C5=""),"",IF(OR($A5="",$B5="",$C5=""),"Complete all inputs",IF(AND(ISNUMBER($A5),ISNUMBER($C5),$C5&gt;=0),IF(COUNTIFS($A$5:$A$104,$A5,$B$5:$B$104,$B5)=1,"Ready","Duplicate period-resource"),"Check date or numeric input"))),"Check date or numeric input")</f>
        <v/>
      </c>
      <c r="G5" s="20">
        <f>IFERROR(IF($A5="","",$A5),"")</f>
        <v/>
      </c>
      <c r="H5" s="19">
        <f>IFERROR(IF($B5="","",$B5),"")</f>
        <v/>
      </c>
      <c r="I5" s="18">
        <f>IFERROR(IF($D5="Ready",$C5,""),"")</f>
        <v/>
      </c>
      <c r="J5" s="19">
        <f>IFERROR(IF($D5="","",IF($D5&lt;&gt;"Ready","Check period calendar",IF(COUNTIFS('Demand &amp; Rates'!$A$5:$A$104,$A5,'Demand &amp; Rates'!$C$5:$C$104,$B5)=0,"No demand entered",IF(COUNTIFS('Demand &amp; Rates'!$A$5:$A$104,$A5,'Demand &amp; Rates'!$C$5:$C$104,$B5)=COUNTIFS('Demand &amp; Rates'!$A$5:$A$104,$A5,'Demand &amp; Rates'!$C$5:$C$104,$B5,'Demand &amp; Rates'!$G$5:$G$104,"Ready"),"Ready","Check family demand or rate")))),"Check family demand or rate")</f>
        <v/>
      </c>
      <c r="K5" s="18">
        <f>IFERROR(IF($J5&lt;&gt;"Ready","",SUMIFS('Demand &amp; Rates'!$F$5:$F$104,'Demand &amp; Rates'!$A$5:$A$104,$A5,'Demand &amp; Rates'!$C$5:$C$104,$B5,'Demand &amp; Rates'!$G$5:$G$104,"Ready")),"")</f>
        <v/>
      </c>
      <c r="L5" s="18">
        <f>IFERROR(IF(OR($I5="",$K5=""),"",IF($K5&gt;$I5,$K5-$I5,"")),"")</f>
        <v/>
      </c>
      <c r="M5" s="19">
        <f>IFERROR(IF($D5="","",IF(AND($D5="Ready",$J5="Ready"),IF($K5&lt;=$I5,"Feasible","Gap"),"Check Inputs")),"Check Inputs")</f>
        <v/>
      </c>
      <c r="N5" s="19">
        <f>IFERROR(IF($M5="","",IF($M5="Gap","Critical resource gap",IF($M5="Feasible","No critical resource gap","Review inputs"))),"Review inputs")</f>
        <v/>
      </c>
    </row>
    <row r="6">
      <c r="A6" s="15" t="n">
        <v>46279</v>
      </c>
      <c r="B6" s="16" t="inlineStr">
        <is>
          <t>Critical Resource B</t>
        </is>
      </c>
      <c r="C6" s="17" t="n">
        <v>24</v>
      </c>
      <c r="D6" s="19">
        <f>IFERROR(IF(AND($A6="",$B6="",$C6=""),"",IF(OR($A6="",$B6="",$C6=""),"Complete all inputs",IF(AND(ISNUMBER($A6),ISNUMBER($C6),$C6&gt;=0),IF(COUNTIFS($A$5:$A$104,$A6,$B$5:$B$104,$B6)=1,"Ready","Duplicate period-resource"),"Check date or numeric input"))),"Check date or numeric input")</f>
        <v/>
      </c>
      <c r="G6" s="20">
        <f>IFERROR(IF($A6="","",$A6),"")</f>
        <v/>
      </c>
      <c r="H6" s="19">
        <f>IFERROR(IF($B6="","",$B6),"")</f>
        <v/>
      </c>
      <c r="I6" s="18">
        <f>IFERROR(IF($D6="Ready",$C6,""),"")</f>
        <v/>
      </c>
      <c r="J6" s="19">
        <f>IFERROR(IF($D6="","",IF($D6&lt;&gt;"Ready","Check period calendar",IF(COUNTIFS('Demand &amp; Rates'!$A$5:$A$104,$A6,'Demand &amp; Rates'!$C$5:$C$104,$B6)=0,"No demand entered",IF(COUNTIFS('Demand &amp; Rates'!$A$5:$A$104,$A6,'Demand &amp; Rates'!$C$5:$C$104,$B6)=COUNTIFS('Demand &amp; Rates'!$A$5:$A$104,$A6,'Demand &amp; Rates'!$C$5:$C$104,$B6,'Demand &amp; Rates'!$G$5:$G$104,"Ready"),"Ready","Check family demand or rate")))),"Check family demand or rate")</f>
        <v/>
      </c>
      <c r="K6" s="18">
        <f>IFERROR(IF($J6&lt;&gt;"Ready","",SUMIFS('Demand &amp; Rates'!$F$5:$F$104,'Demand &amp; Rates'!$A$5:$A$104,$A6,'Demand &amp; Rates'!$C$5:$C$104,$B6,'Demand &amp; Rates'!$G$5:$G$104,"Ready")),"")</f>
        <v/>
      </c>
      <c r="L6" s="18">
        <f>IFERROR(IF(OR($I6="",$K6=""),"",IF($K6&gt;$I6,$K6-$I6,"")),"")</f>
        <v/>
      </c>
      <c r="M6" s="19">
        <f>IFERROR(IF($D6="","",IF(AND($D6="Ready",$J6="Ready"),IF($K6&lt;=$I6,"Feasible","Gap"),"Check Inputs")),"Check Inputs")</f>
        <v/>
      </c>
      <c r="N6" s="19">
        <f>IFERROR(IF($M6="","",IF($M6="Gap","Critical resource gap",IF($M6="Feasible","No critical resource gap","Review inputs"))),"Review inputs")</f>
        <v/>
      </c>
    </row>
    <row r="7">
      <c r="A7" s="15" t="n">
        <v>46279</v>
      </c>
      <c r="B7" s="16" t="inlineStr">
        <is>
          <t>Critical Resource C</t>
        </is>
      </c>
      <c r="C7" s="17" t="n">
        <v>10</v>
      </c>
      <c r="D7" s="19">
        <f>IFERROR(IF(AND($A7="",$B7="",$C7=""),"",IF(OR($A7="",$B7="",$C7=""),"Complete all inputs",IF(AND(ISNUMBER($A7),ISNUMBER($C7),$C7&gt;=0),IF(COUNTIFS($A$5:$A$104,$A7,$B$5:$B$104,$B7)=1,"Ready","Duplicate period-resource"),"Check date or numeric input"))),"Check date or numeric input")</f>
        <v/>
      </c>
      <c r="G7" s="20">
        <f>IFERROR(IF($A7="","",$A7),"")</f>
        <v/>
      </c>
      <c r="H7" s="19">
        <f>IFERROR(IF($B7="","",$B7),"")</f>
        <v/>
      </c>
      <c r="I7" s="18">
        <f>IFERROR(IF($D7="Ready",$C7,""),"")</f>
        <v/>
      </c>
      <c r="J7" s="19">
        <f>IFERROR(IF($D7="","",IF($D7&lt;&gt;"Ready","Check period calendar",IF(COUNTIFS('Demand &amp; Rates'!$A$5:$A$104,$A7,'Demand &amp; Rates'!$C$5:$C$104,$B7)=0,"No demand entered",IF(COUNTIFS('Demand &amp; Rates'!$A$5:$A$104,$A7,'Demand &amp; Rates'!$C$5:$C$104,$B7)=COUNTIFS('Demand &amp; Rates'!$A$5:$A$104,$A7,'Demand &amp; Rates'!$C$5:$C$104,$B7,'Demand &amp; Rates'!$G$5:$G$104,"Ready"),"Ready","Check family demand or rate")))),"Check family demand or rate")</f>
        <v/>
      </c>
      <c r="K7" s="18">
        <f>IFERROR(IF($J7&lt;&gt;"Ready","",SUMIFS('Demand &amp; Rates'!$F$5:$F$104,'Demand &amp; Rates'!$A$5:$A$104,$A7,'Demand &amp; Rates'!$C$5:$C$104,$B7,'Demand &amp; Rates'!$G$5:$G$104,"Ready")),"")</f>
        <v/>
      </c>
      <c r="L7" s="18">
        <f>IFERROR(IF(OR($I7="",$K7=""),"",IF($K7&gt;$I7,$K7-$I7,"")),"")</f>
        <v/>
      </c>
      <c r="M7" s="19">
        <f>IFERROR(IF($D7="","",IF(AND($D7="Ready",$J7="Ready"),IF($K7&lt;=$I7,"Feasible","Gap"),"Check Inputs")),"Check Inputs")</f>
        <v/>
      </c>
      <c r="N7" s="19">
        <f>IFERROR(IF($M7="","",IF($M7="Gap","Critical resource gap",IF($M7="Feasible","No critical resource gap","Review inputs"))),"Review inputs")</f>
        <v/>
      </c>
    </row>
    <row r="8">
      <c r="A8" s="15" t="n">
        <v>46286</v>
      </c>
      <c r="B8" s="16" t="inlineStr">
        <is>
          <t>Critical Resource A</t>
        </is>
      </c>
      <c r="C8" s="17" t="n">
        <v>25</v>
      </c>
      <c r="D8" s="19">
        <f>IFERROR(IF(AND($A8="",$B8="",$C8=""),"",IF(OR($A8="",$B8="",$C8=""),"Complete all inputs",IF(AND(ISNUMBER($A8),ISNUMBER($C8),$C8&gt;=0),IF(COUNTIFS($A$5:$A$104,$A8,$B$5:$B$104,$B8)=1,"Ready","Duplicate period-resource"),"Check date or numeric input"))),"Check date or numeric input")</f>
        <v/>
      </c>
      <c r="G8" s="20">
        <f>IFERROR(IF($A8="","",$A8),"")</f>
        <v/>
      </c>
      <c r="H8" s="19">
        <f>IFERROR(IF($B8="","",$B8),"")</f>
        <v/>
      </c>
      <c r="I8" s="18">
        <f>IFERROR(IF($D8="Ready",$C8,""),"")</f>
        <v/>
      </c>
      <c r="J8" s="19">
        <f>IFERROR(IF($D8="","",IF($D8&lt;&gt;"Ready","Check period calendar",IF(COUNTIFS('Demand &amp; Rates'!$A$5:$A$104,$A8,'Demand &amp; Rates'!$C$5:$C$104,$B8)=0,"No demand entered",IF(COUNTIFS('Demand &amp; Rates'!$A$5:$A$104,$A8,'Demand &amp; Rates'!$C$5:$C$104,$B8)=COUNTIFS('Demand &amp; Rates'!$A$5:$A$104,$A8,'Demand &amp; Rates'!$C$5:$C$104,$B8,'Demand &amp; Rates'!$G$5:$G$104,"Ready"),"Ready","Check family demand or rate")))),"Check family demand or rate")</f>
        <v/>
      </c>
      <c r="K8" s="18">
        <f>IFERROR(IF($J8&lt;&gt;"Ready","",SUMIFS('Demand &amp; Rates'!$F$5:$F$104,'Demand &amp; Rates'!$A$5:$A$104,$A8,'Demand &amp; Rates'!$C$5:$C$104,$B8,'Demand &amp; Rates'!$G$5:$G$104,"Ready")),"")</f>
        <v/>
      </c>
      <c r="L8" s="18">
        <f>IFERROR(IF(OR($I8="",$K8=""),"",IF($K8&gt;$I8,$K8-$I8,"")),"")</f>
        <v/>
      </c>
      <c r="M8" s="19">
        <f>IFERROR(IF($D8="","",IF(AND($D8="Ready",$J8="Ready"),IF($K8&lt;=$I8,"Feasible","Gap"),"Check Inputs")),"Check Inputs")</f>
        <v/>
      </c>
      <c r="N8" s="19">
        <f>IFERROR(IF($M8="","",IF($M8="Gap","Critical resource gap",IF($M8="Feasible","No critical resource gap","Review inputs"))),"Review inputs")</f>
        <v/>
      </c>
    </row>
    <row r="9">
      <c r="A9" s="15" t="n">
        <v>46286</v>
      </c>
      <c r="B9" s="16" t="inlineStr">
        <is>
          <t>Critical Resource B</t>
        </is>
      </c>
      <c r="C9" s="17" t="n">
        <v>35</v>
      </c>
      <c r="D9" s="19">
        <f>IFERROR(IF(AND($A9="",$B9="",$C9=""),"",IF(OR($A9="",$B9="",$C9=""),"Complete all inputs",IF(AND(ISNUMBER($A9),ISNUMBER($C9),$C9&gt;=0),IF(COUNTIFS($A$5:$A$104,$A9,$B$5:$B$104,$B9)=1,"Ready","Duplicate period-resource"),"Check date or numeric input"))),"Check date or numeric input")</f>
        <v/>
      </c>
      <c r="G9" s="20">
        <f>IFERROR(IF($A9="","",$A9),"")</f>
        <v/>
      </c>
      <c r="H9" s="19">
        <f>IFERROR(IF($B9="","",$B9),"")</f>
        <v/>
      </c>
      <c r="I9" s="18">
        <f>IFERROR(IF($D9="Ready",$C9,""),"")</f>
        <v/>
      </c>
      <c r="J9" s="19">
        <f>IFERROR(IF($D9="","",IF($D9&lt;&gt;"Ready","Check period calendar",IF(COUNTIFS('Demand &amp; Rates'!$A$5:$A$104,$A9,'Demand &amp; Rates'!$C$5:$C$104,$B9)=0,"No demand entered",IF(COUNTIFS('Demand &amp; Rates'!$A$5:$A$104,$A9,'Demand &amp; Rates'!$C$5:$C$104,$B9)=COUNTIFS('Demand &amp; Rates'!$A$5:$A$104,$A9,'Demand &amp; Rates'!$C$5:$C$104,$B9,'Demand &amp; Rates'!$G$5:$G$104,"Ready"),"Ready","Check family demand or rate")))),"Check family demand or rate")</f>
        <v/>
      </c>
      <c r="K9" s="18">
        <f>IFERROR(IF($J9&lt;&gt;"Ready","",SUMIFS('Demand &amp; Rates'!$F$5:$F$104,'Demand &amp; Rates'!$A$5:$A$104,$A9,'Demand &amp; Rates'!$C$5:$C$104,$B9,'Demand &amp; Rates'!$G$5:$G$104,"Ready")),"")</f>
        <v/>
      </c>
      <c r="L9" s="18">
        <f>IFERROR(IF(OR($I9="",$K9=""),"",IF($K9&gt;$I9,$K9-$I9,"")),"")</f>
        <v/>
      </c>
      <c r="M9" s="19">
        <f>IFERROR(IF($D9="","",IF(AND($D9="Ready",$J9="Ready"),IF($K9&lt;=$I9,"Feasible","Gap"),"Check Inputs")),"Check Inputs")</f>
        <v/>
      </c>
      <c r="N9" s="19">
        <f>IFERROR(IF($M9="","",IF($M9="Gap","Critical resource gap",IF($M9="Feasible","No critical resource gap","Review inputs"))),"Review inputs")</f>
        <v/>
      </c>
    </row>
    <row r="10">
      <c r="A10" s="15" t="n">
        <v>46293</v>
      </c>
      <c r="B10" s="16" t="inlineStr">
        <is>
          <t>Critical Resource C</t>
        </is>
      </c>
      <c r="C10" s="17" t="n">
        <v>30</v>
      </c>
      <c r="D10" s="19">
        <f>IFERROR(IF(AND($A10="",$B10="",$C10=""),"",IF(OR($A10="",$B10="",$C10=""),"Complete all inputs",IF(AND(ISNUMBER($A10),ISNUMBER($C10),$C10&gt;=0),IF(COUNTIFS($A$5:$A$104,$A10,$B$5:$B$104,$B10)=1,"Ready","Duplicate period-resource"),"Check date or numeric input"))),"Check date or numeric input")</f>
        <v/>
      </c>
      <c r="G10" s="20">
        <f>IFERROR(IF($A10="","",$A10),"")</f>
        <v/>
      </c>
      <c r="H10" s="19">
        <f>IFERROR(IF($B10="","",$B10),"")</f>
        <v/>
      </c>
      <c r="I10" s="18">
        <f>IFERROR(IF($D10="Ready",$C10,""),"")</f>
        <v/>
      </c>
      <c r="J10" s="19">
        <f>IFERROR(IF($D10="","",IF($D10&lt;&gt;"Ready","Check period calendar",IF(COUNTIFS('Demand &amp; Rates'!$A$5:$A$104,$A10,'Demand &amp; Rates'!$C$5:$C$104,$B10)=0,"No demand entered",IF(COUNTIFS('Demand &amp; Rates'!$A$5:$A$104,$A10,'Demand &amp; Rates'!$C$5:$C$104,$B10)=COUNTIFS('Demand &amp; Rates'!$A$5:$A$104,$A10,'Demand &amp; Rates'!$C$5:$C$104,$B10,'Demand &amp; Rates'!$G$5:$G$104,"Ready"),"Ready","Check family demand or rate")))),"Check family demand or rate")</f>
        <v/>
      </c>
      <c r="K10" s="18">
        <f>IFERROR(IF($J10&lt;&gt;"Ready","",SUMIFS('Demand &amp; Rates'!$F$5:$F$104,'Demand &amp; Rates'!$A$5:$A$104,$A10,'Demand &amp; Rates'!$C$5:$C$104,$B10,'Demand &amp; Rates'!$G$5:$G$104,"Ready")),"")</f>
        <v/>
      </c>
      <c r="L10" s="18">
        <f>IFERROR(IF(OR($I10="",$K10=""),"",IF($K10&gt;$I10,$K10-$I10,"")),"")</f>
        <v/>
      </c>
      <c r="M10" s="19">
        <f>IFERROR(IF($D10="","",IF(AND($D10="Ready",$J10="Ready"),IF($K10&lt;=$I10,"Feasible","Gap"),"Check Inputs")),"Check Inputs")</f>
        <v/>
      </c>
      <c r="N10" s="19">
        <f>IFERROR(IF($M10="","",IF($M10="Gap","Critical resource gap",IF($M10="Feasible","No critical resource gap","Review inputs"))),"Review inputs")</f>
        <v/>
      </c>
    </row>
    <row r="11">
      <c r="A11" s="15" t="n">
        <v>46293</v>
      </c>
      <c r="B11" s="16" t="inlineStr">
        <is>
          <t>Critical Resource A</t>
        </is>
      </c>
      <c r="C11" s="17" t="n">
        <v>8</v>
      </c>
      <c r="D11" s="19">
        <f>IFERROR(IF(AND($A11="",$B11="",$C11=""),"",IF(OR($A11="",$B11="",$C11=""),"Complete all inputs",IF(AND(ISNUMBER($A11),ISNUMBER($C11),$C11&gt;=0),IF(COUNTIFS($A$5:$A$104,$A11,$B$5:$B$104,$B11)=1,"Ready","Duplicate period-resource"),"Check date or numeric input"))),"Check date or numeric input")</f>
        <v/>
      </c>
      <c r="G11" s="20">
        <f>IFERROR(IF($A11="","",$A11),"")</f>
        <v/>
      </c>
      <c r="H11" s="19">
        <f>IFERROR(IF($B11="","",$B11),"")</f>
        <v/>
      </c>
      <c r="I11" s="18">
        <f>IFERROR(IF($D11="Ready",$C11,""),"")</f>
        <v/>
      </c>
      <c r="J11" s="19">
        <f>IFERROR(IF($D11="","",IF($D11&lt;&gt;"Ready","Check period calendar",IF(COUNTIFS('Demand &amp; Rates'!$A$5:$A$104,$A11,'Demand &amp; Rates'!$C$5:$C$104,$B11)=0,"No demand entered",IF(COUNTIFS('Demand &amp; Rates'!$A$5:$A$104,$A11,'Demand &amp; Rates'!$C$5:$C$104,$B11)=COUNTIFS('Demand &amp; Rates'!$A$5:$A$104,$A11,'Demand &amp; Rates'!$C$5:$C$104,$B11,'Demand &amp; Rates'!$G$5:$G$104,"Ready"),"Ready","Check family demand or rate")))),"Check family demand or rate")</f>
        <v/>
      </c>
      <c r="K11" s="18">
        <f>IFERROR(IF($J11&lt;&gt;"Ready","",SUMIFS('Demand &amp; Rates'!$F$5:$F$104,'Demand &amp; Rates'!$A$5:$A$104,$A11,'Demand &amp; Rates'!$C$5:$C$104,$B11,'Demand &amp; Rates'!$G$5:$G$104,"Ready")),"")</f>
        <v/>
      </c>
      <c r="L11" s="18">
        <f>IFERROR(IF(OR($I11="",$K11=""),"",IF($K11&gt;$I11,$K11-$I11,"")),"")</f>
        <v/>
      </c>
      <c r="M11" s="19">
        <f>IFERROR(IF($D11="","",IF(AND($D11="Ready",$J11="Ready"),IF($K11&lt;=$I11,"Feasible","Gap"),"Check Inputs")),"Check Inputs")</f>
        <v/>
      </c>
      <c r="N11" s="19">
        <f>IFERROR(IF($M11="","",IF($M11="Gap","Critical resource gap",IF($M11="Feasible","No critical resource gap","Review inputs"))),"Review inputs")</f>
        <v/>
      </c>
    </row>
    <row r="12">
      <c r="A12" s="15" t="n">
        <v>46300</v>
      </c>
      <c r="B12" s="16" t="inlineStr">
        <is>
          <t>Critical Resource B</t>
        </is>
      </c>
      <c r="C12" s="17" t="n">
        <v>0</v>
      </c>
      <c r="D12" s="19">
        <f>IFERROR(IF(AND($A12="",$B12="",$C12=""),"",IF(OR($A12="",$B12="",$C12=""),"Complete all inputs",IF(AND(ISNUMBER($A12),ISNUMBER($C12),$C12&gt;=0),IF(COUNTIFS($A$5:$A$104,$A12,$B$5:$B$104,$B12)=1,"Ready","Duplicate period-resource"),"Check date or numeric input"))),"Check date or numeric input")</f>
        <v/>
      </c>
      <c r="G12" s="20">
        <f>IFERROR(IF($A12="","",$A12),"")</f>
        <v/>
      </c>
      <c r="H12" s="19">
        <f>IFERROR(IF($B12="","",$B12),"")</f>
        <v/>
      </c>
      <c r="I12" s="18">
        <f>IFERROR(IF($D12="Ready",$C12,""),"")</f>
        <v/>
      </c>
      <c r="J12" s="19">
        <f>IFERROR(IF($D12="","",IF($D12&lt;&gt;"Ready","Check period calendar",IF(COUNTIFS('Demand &amp; Rates'!$A$5:$A$104,$A12,'Demand &amp; Rates'!$C$5:$C$104,$B12)=0,"No demand entered",IF(COUNTIFS('Demand &amp; Rates'!$A$5:$A$104,$A12,'Demand &amp; Rates'!$C$5:$C$104,$B12)=COUNTIFS('Demand &amp; Rates'!$A$5:$A$104,$A12,'Demand &amp; Rates'!$C$5:$C$104,$B12,'Demand &amp; Rates'!$G$5:$G$104,"Ready"),"Ready","Check family demand or rate")))),"Check family demand or rate")</f>
        <v/>
      </c>
      <c r="K12" s="18">
        <f>IFERROR(IF($J12&lt;&gt;"Ready","",SUMIFS('Demand &amp; Rates'!$F$5:$F$104,'Demand &amp; Rates'!$A$5:$A$104,$A12,'Demand &amp; Rates'!$C$5:$C$104,$B12,'Demand &amp; Rates'!$G$5:$G$104,"Ready")),"")</f>
        <v/>
      </c>
      <c r="L12" s="18">
        <f>IFERROR(IF(OR($I12="",$K12=""),"",IF($K12&gt;$I12,$K12-$I12,"")),"")</f>
        <v/>
      </c>
      <c r="M12" s="19">
        <f>IFERROR(IF($D12="","",IF(AND($D12="Ready",$J12="Ready"),IF($K12&lt;=$I12,"Feasible","Gap"),"Check Inputs")),"Check Inputs")</f>
        <v/>
      </c>
      <c r="N12" s="19">
        <f>IFERROR(IF($M12="","",IF($M12="Gap","Critical resource gap",IF($M12="Feasible","No critical resource gap","Review inputs"))),"Review inputs")</f>
        <v/>
      </c>
    </row>
    <row r="13">
      <c r="A13" s="15" t="n"/>
      <c r="B13" s="16" t="n"/>
      <c r="C13" s="17" t="n"/>
      <c r="D13" s="19">
        <f>IFERROR(IF(AND($A13="",$B13="",$C13=""),"",IF(OR($A13="",$B13="",$C13=""),"Complete all inputs",IF(AND(ISNUMBER($A13),ISNUMBER($C13),$C13&gt;=0),IF(COUNTIFS($A$5:$A$104,$A13,$B$5:$B$104,$B13)=1,"Ready","Duplicate period-resource"),"Check date or numeric input"))),"Check date or numeric input")</f>
        <v/>
      </c>
      <c r="G13" s="20">
        <f>IFERROR(IF($A13="","",$A13),"")</f>
        <v/>
      </c>
      <c r="H13" s="19">
        <f>IFERROR(IF($B13="","",$B13),"")</f>
        <v/>
      </c>
      <c r="I13" s="18">
        <f>IFERROR(IF($D13="Ready",$C13,""),"")</f>
        <v/>
      </c>
      <c r="J13" s="19">
        <f>IFERROR(IF($D13="","",IF($D13&lt;&gt;"Ready","Check period calendar",IF(COUNTIFS('Demand &amp; Rates'!$A$5:$A$104,$A13,'Demand &amp; Rates'!$C$5:$C$104,$B13)=0,"No demand entered",IF(COUNTIFS('Demand &amp; Rates'!$A$5:$A$104,$A13,'Demand &amp; Rates'!$C$5:$C$104,$B13)=COUNTIFS('Demand &amp; Rates'!$A$5:$A$104,$A13,'Demand &amp; Rates'!$C$5:$C$104,$B13,'Demand &amp; Rates'!$G$5:$G$104,"Ready"),"Ready","Check family demand or rate")))),"Check family demand or rate")</f>
        <v/>
      </c>
      <c r="K13" s="18">
        <f>IFERROR(IF($J13&lt;&gt;"Ready","",SUMIFS('Demand &amp; Rates'!$F$5:$F$104,'Demand &amp; Rates'!$A$5:$A$104,$A13,'Demand &amp; Rates'!$C$5:$C$104,$B13,'Demand &amp; Rates'!$G$5:$G$104,"Ready")),"")</f>
        <v/>
      </c>
      <c r="L13" s="18">
        <f>IFERROR(IF(OR($I13="",$K13=""),"",IF($K13&gt;$I13,$K13-$I13,"")),"")</f>
        <v/>
      </c>
      <c r="M13" s="19">
        <f>IFERROR(IF($D13="","",IF(AND($D13="Ready",$J13="Ready"),IF($K13&lt;=$I13,"Feasible","Gap"),"Check Inputs")),"Check Inputs")</f>
        <v/>
      </c>
      <c r="N13" s="19">
        <f>IFERROR(IF($M13="","",IF($M13="Gap","Critical resource gap",IF($M13="Feasible","No critical resource gap","Review inputs"))),"Review inputs")</f>
        <v/>
      </c>
    </row>
    <row r="14">
      <c r="A14" s="15" t="n"/>
      <c r="B14" s="16" t="n"/>
      <c r="C14" s="17" t="n"/>
      <c r="D14" s="19">
        <f>IFERROR(IF(AND($A14="",$B14="",$C14=""),"",IF(OR($A14="",$B14="",$C14=""),"Complete all inputs",IF(AND(ISNUMBER($A14),ISNUMBER($C14),$C14&gt;=0),IF(COUNTIFS($A$5:$A$104,$A14,$B$5:$B$104,$B14)=1,"Ready","Duplicate period-resource"),"Check date or numeric input"))),"Check date or numeric input")</f>
        <v/>
      </c>
      <c r="G14" s="20">
        <f>IFERROR(IF($A14="","",$A14),"")</f>
        <v/>
      </c>
      <c r="H14" s="19">
        <f>IFERROR(IF($B14="","",$B14),"")</f>
        <v/>
      </c>
      <c r="I14" s="18">
        <f>IFERROR(IF($D14="Ready",$C14,""),"")</f>
        <v/>
      </c>
      <c r="J14" s="19">
        <f>IFERROR(IF($D14="","",IF($D14&lt;&gt;"Ready","Check period calendar",IF(COUNTIFS('Demand &amp; Rates'!$A$5:$A$104,$A14,'Demand &amp; Rates'!$C$5:$C$104,$B14)=0,"No demand entered",IF(COUNTIFS('Demand &amp; Rates'!$A$5:$A$104,$A14,'Demand &amp; Rates'!$C$5:$C$104,$B14)=COUNTIFS('Demand &amp; Rates'!$A$5:$A$104,$A14,'Demand &amp; Rates'!$C$5:$C$104,$B14,'Demand &amp; Rates'!$G$5:$G$104,"Ready"),"Ready","Check family demand or rate")))),"Check family demand or rate")</f>
        <v/>
      </c>
      <c r="K14" s="18">
        <f>IFERROR(IF($J14&lt;&gt;"Ready","",SUMIFS('Demand &amp; Rates'!$F$5:$F$104,'Demand &amp; Rates'!$A$5:$A$104,$A14,'Demand &amp; Rates'!$C$5:$C$104,$B14,'Demand &amp; Rates'!$G$5:$G$104,"Ready")),"")</f>
        <v/>
      </c>
      <c r="L14" s="18">
        <f>IFERROR(IF(OR($I14="",$K14=""),"",IF($K14&gt;$I14,$K14-$I14,"")),"")</f>
        <v/>
      </c>
      <c r="M14" s="19">
        <f>IFERROR(IF($D14="","",IF(AND($D14="Ready",$J14="Ready"),IF($K14&lt;=$I14,"Feasible","Gap"),"Check Inputs")),"Check Inputs")</f>
        <v/>
      </c>
      <c r="N14" s="19">
        <f>IFERROR(IF($M14="","",IF($M14="Gap","Critical resource gap",IF($M14="Feasible","No critical resource gap","Review inputs"))),"Review inputs")</f>
        <v/>
      </c>
    </row>
    <row r="15">
      <c r="A15" s="15" t="n"/>
      <c r="B15" s="16" t="n"/>
      <c r="C15" s="17" t="n"/>
      <c r="D15" s="19">
        <f>IFERROR(IF(AND($A15="",$B15="",$C15=""),"",IF(OR($A15="",$B15="",$C15=""),"Complete all inputs",IF(AND(ISNUMBER($A15),ISNUMBER($C15),$C15&gt;=0),IF(COUNTIFS($A$5:$A$104,$A15,$B$5:$B$104,$B15)=1,"Ready","Duplicate period-resource"),"Check date or numeric input"))),"Check date or numeric input")</f>
        <v/>
      </c>
      <c r="G15" s="20">
        <f>IFERROR(IF($A15="","",$A15),"")</f>
        <v/>
      </c>
      <c r="H15" s="19">
        <f>IFERROR(IF($B15="","",$B15),"")</f>
        <v/>
      </c>
      <c r="I15" s="18">
        <f>IFERROR(IF($D15="Ready",$C15,""),"")</f>
        <v/>
      </c>
      <c r="J15" s="19">
        <f>IFERROR(IF($D15="","",IF($D15&lt;&gt;"Ready","Check period calendar",IF(COUNTIFS('Demand &amp; Rates'!$A$5:$A$104,$A15,'Demand &amp; Rates'!$C$5:$C$104,$B15)=0,"No demand entered",IF(COUNTIFS('Demand &amp; Rates'!$A$5:$A$104,$A15,'Demand &amp; Rates'!$C$5:$C$104,$B15)=COUNTIFS('Demand &amp; Rates'!$A$5:$A$104,$A15,'Demand &amp; Rates'!$C$5:$C$104,$B15,'Demand &amp; Rates'!$G$5:$G$104,"Ready"),"Ready","Check family demand or rate")))),"Check family demand or rate")</f>
        <v/>
      </c>
      <c r="K15" s="18">
        <f>IFERROR(IF($J15&lt;&gt;"Ready","",SUMIFS('Demand &amp; Rates'!$F$5:$F$104,'Demand &amp; Rates'!$A$5:$A$104,$A15,'Demand &amp; Rates'!$C$5:$C$104,$B15,'Demand &amp; Rates'!$G$5:$G$104,"Ready")),"")</f>
        <v/>
      </c>
      <c r="L15" s="18">
        <f>IFERROR(IF(OR($I15="",$K15=""),"",IF($K15&gt;$I15,$K15-$I15,"")),"")</f>
        <v/>
      </c>
      <c r="M15" s="19">
        <f>IFERROR(IF($D15="","",IF(AND($D15="Ready",$J15="Ready"),IF($K15&lt;=$I15,"Feasible","Gap"),"Check Inputs")),"Check Inputs")</f>
        <v/>
      </c>
      <c r="N15" s="19">
        <f>IFERROR(IF($M15="","",IF($M15="Gap","Critical resource gap",IF($M15="Feasible","No critical resource gap","Review inputs"))),"Review inputs")</f>
        <v/>
      </c>
    </row>
    <row r="16">
      <c r="A16" s="15" t="n"/>
      <c r="B16" s="16" t="n"/>
      <c r="C16" s="17" t="n"/>
      <c r="D16" s="19">
        <f>IFERROR(IF(AND($A16="",$B16="",$C16=""),"",IF(OR($A16="",$B16="",$C16=""),"Complete all inputs",IF(AND(ISNUMBER($A16),ISNUMBER($C16),$C16&gt;=0),IF(COUNTIFS($A$5:$A$104,$A16,$B$5:$B$104,$B16)=1,"Ready","Duplicate period-resource"),"Check date or numeric input"))),"Check date or numeric input")</f>
        <v/>
      </c>
      <c r="G16" s="20">
        <f>IFERROR(IF($A16="","",$A16),"")</f>
        <v/>
      </c>
      <c r="H16" s="19">
        <f>IFERROR(IF($B16="","",$B16),"")</f>
        <v/>
      </c>
      <c r="I16" s="18">
        <f>IFERROR(IF($D16="Ready",$C16,""),"")</f>
        <v/>
      </c>
      <c r="J16" s="19">
        <f>IFERROR(IF($D16="","",IF($D16&lt;&gt;"Ready","Check period calendar",IF(COUNTIFS('Demand &amp; Rates'!$A$5:$A$104,$A16,'Demand &amp; Rates'!$C$5:$C$104,$B16)=0,"No demand entered",IF(COUNTIFS('Demand &amp; Rates'!$A$5:$A$104,$A16,'Demand &amp; Rates'!$C$5:$C$104,$B16)=COUNTIFS('Demand &amp; Rates'!$A$5:$A$104,$A16,'Demand &amp; Rates'!$C$5:$C$104,$B16,'Demand &amp; Rates'!$G$5:$G$104,"Ready"),"Ready","Check family demand or rate")))),"Check family demand or rate")</f>
        <v/>
      </c>
      <c r="K16" s="18">
        <f>IFERROR(IF($J16&lt;&gt;"Ready","",SUMIFS('Demand &amp; Rates'!$F$5:$F$104,'Demand &amp; Rates'!$A$5:$A$104,$A16,'Demand &amp; Rates'!$C$5:$C$104,$B16,'Demand &amp; Rates'!$G$5:$G$104,"Ready")),"")</f>
        <v/>
      </c>
      <c r="L16" s="18">
        <f>IFERROR(IF(OR($I16="",$K16=""),"",IF($K16&gt;$I16,$K16-$I16,"")),"")</f>
        <v/>
      </c>
      <c r="M16" s="19">
        <f>IFERROR(IF($D16="","",IF(AND($D16="Ready",$J16="Ready"),IF($K16&lt;=$I16,"Feasible","Gap"),"Check Inputs")),"Check Inputs")</f>
        <v/>
      </c>
      <c r="N16" s="19">
        <f>IFERROR(IF($M16="","",IF($M16="Gap","Critical resource gap",IF($M16="Feasible","No critical resource gap","Review inputs"))),"Review inputs")</f>
        <v/>
      </c>
    </row>
    <row r="17">
      <c r="A17" s="15" t="n"/>
      <c r="B17" s="16" t="n"/>
      <c r="C17" s="17" t="n"/>
      <c r="D17" s="19">
        <f>IFERROR(IF(AND($A17="",$B17="",$C17=""),"",IF(OR($A17="",$B17="",$C17=""),"Complete all inputs",IF(AND(ISNUMBER($A17),ISNUMBER($C17),$C17&gt;=0),IF(COUNTIFS($A$5:$A$104,$A17,$B$5:$B$104,$B17)=1,"Ready","Duplicate period-resource"),"Check date or numeric input"))),"Check date or numeric input")</f>
        <v/>
      </c>
      <c r="G17" s="20">
        <f>IFERROR(IF($A17="","",$A17),"")</f>
        <v/>
      </c>
      <c r="H17" s="19">
        <f>IFERROR(IF($B17="","",$B17),"")</f>
        <v/>
      </c>
      <c r="I17" s="18">
        <f>IFERROR(IF($D17="Ready",$C17,""),"")</f>
        <v/>
      </c>
      <c r="J17" s="19">
        <f>IFERROR(IF($D17="","",IF($D17&lt;&gt;"Ready","Check period calendar",IF(COUNTIFS('Demand &amp; Rates'!$A$5:$A$104,$A17,'Demand &amp; Rates'!$C$5:$C$104,$B17)=0,"No demand entered",IF(COUNTIFS('Demand &amp; Rates'!$A$5:$A$104,$A17,'Demand &amp; Rates'!$C$5:$C$104,$B17)=COUNTIFS('Demand &amp; Rates'!$A$5:$A$104,$A17,'Demand &amp; Rates'!$C$5:$C$104,$B17,'Demand &amp; Rates'!$G$5:$G$104,"Ready"),"Ready","Check family demand or rate")))),"Check family demand or rate")</f>
        <v/>
      </c>
      <c r="K17" s="18">
        <f>IFERROR(IF($J17&lt;&gt;"Ready","",SUMIFS('Demand &amp; Rates'!$F$5:$F$104,'Demand &amp; Rates'!$A$5:$A$104,$A17,'Demand &amp; Rates'!$C$5:$C$104,$B17,'Demand &amp; Rates'!$G$5:$G$104,"Ready")),"")</f>
        <v/>
      </c>
      <c r="L17" s="18">
        <f>IFERROR(IF(OR($I17="",$K17=""),"",IF($K17&gt;$I17,$K17-$I17,"")),"")</f>
        <v/>
      </c>
      <c r="M17" s="19">
        <f>IFERROR(IF($D17="","",IF(AND($D17="Ready",$J17="Ready"),IF($K17&lt;=$I17,"Feasible","Gap"),"Check Inputs")),"Check Inputs")</f>
        <v/>
      </c>
      <c r="N17" s="19">
        <f>IFERROR(IF($M17="","",IF($M17="Gap","Critical resource gap",IF($M17="Feasible","No critical resource gap","Review inputs"))),"Review inputs")</f>
        <v/>
      </c>
    </row>
    <row r="18">
      <c r="A18" s="15" t="n"/>
      <c r="B18" s="16" t="n"/>
      <c r="C18" s="17" t="n"/>
      <c r="D18" s="19">
        <f>IFERROR(IF(AND($A18="",$B18="",$C18=""),"",IF(OR($A18="",$B18="",$C18=""),"Complete all inputs",IF(AND(ISNUMBER($A18),ISNUMBER($C18),$C18&gt;=0),IF(COUNTIFS($A$5:$A$104,$A18,$B$5:$B$104,$B18)=1,"Ready","Duplicate period-resource"),"Check date or numeric input"))),"Check date or numeric input")</f>
        <v/>
      </c>
      <c r="G18" s="20">
        <f>IFERROR(IF($A18="","",$A18),"")</f>
        <v/>
      </c>
      <c r="H18" s="19">
        <f>IFERROR(IF($B18="","",$B18),"")</f>
        <v/>
      </c>
      <c r="I18" s="18">
        <f>IFERROR(IF($D18="Ready",$C18,""),"")</f>
        <v/>
      </c>
      <c r="J18" s="19">
        <f>IFERROR(IF($D18="","",IF($D18&lt;&gt;"Ready","Check period calendar",IF(COUNTIFS('Demand &amp; Rates'!$A$5:$A$104,$A18,'Demand &amp; Rates'!$C$5:$C$104,$B18)=0,"No demand entered",IF(COUNTIFS('Demand &amp; Rates'!$A$5:$A$104,$A18,'Demand &amp; Rates'!$C$5:$C$104,$B18)=COUNTIFS('Demand &amp; Rates'!$A$5:$A$104,$A18,'Demand &amp; Rates'!$C$5:$C$104,$B18,'Demand &amp; Rates'!$G$5:$G$104,"Ready"),"Ready","Check family demand or rate")))),"Check family demand or rate")</f>
        <v/>
      </c>
      <c r="K18" s="18">
        <f>IFERROR(IF($J18&lt;&gt;"Ready","",SUMIFS('Demand &amp; Rates'!$F$5:$F$104,'Demand &amp; Rates'!$A$5:$A$104,$A18,'Demand &amp; Rates'!$C$5:$C$104,$B18,'Demand &amp; Rates'!$G$5:$G$104,"Ready")),"")</f>
        <v/>
      </c>
      <c r="L18" s="18">
        <f>IFERROR(IF(OR($I18="",$K18=""),"",IF($K18&gt;$I18,$K18-$I18,"")),"")</f>
        <v/>
      </c>
      <c r="M18" s="19">
        <f>IFERROR(IF($D18="","",IF(AND($D18="Ready",$J18="Ready"),IF($K18&lt;=$I18,"Feasible","Gap"),"Check Inputs")),"Check Inputs")</f>
        <v/>
      </c>
      <c r="N18" s="19">
        <f>IFERROR(IF($M18="","",IF($M18="Gap","Critical resource gap",IF($M18="Feasible","No critical resource gap","Review inputs"))),"Review inputs")</f>
        <v/>
      </c>
    </row>
    <row r="19">
      <c r="A19" s="15" t="n"/>
      <c r="B19" s="16" t="n"/>
      <c r="C19" s="17" t="n"/>
      <c r="D19" s="19">
        <f>IFERROR(IF(AND($A19="",$B19="",$C19=""),"",IF(OR($A19="",$B19="",$C19=""),"Complete all inputs",IF(AND(ISNUMBER($A19),ISNUMBER($C19),$C19&gt;=0),IF(COUNTIFS($A$5:$A$104,$A19,$B$5:$B$104,$B19)=1,"Ready","Duplicate period-resource"),"Check date or numeric input"))),"Check date or numeric input")</f>
        <v/>
      </c>
      <c r="G19" s="20">
        <f>IFERROR(IF($A19="","",$A19),"")</f>
        <v/>
      </c>
      <c r="H19" s="19">
        <f>IFERROR(IF($B19="","",$B19),"")</f>
        <v/>
      </c>
      <c r="I19" s="18">
        <f>IFERROR(IF($D19="Ready",$C19,""),"")</f>
        <v/>
      </c>
      <c r="J19" s="19">
        <f>IFERROR(IF($D19="","",IF($D19&lt;&gt;"Ready","Check period calendar",IF(COUNTIFS('Demand &amp; Rates'!$A$5:$A$104,$A19,'Demand &amp; Rates'!$C$5:$C$104,$B19)=0,"No demand entered",IF(COUNTIFS('Demand &amp; Rates'!$A$5:$A$104,$A19,'Demand &amp; Rates'!$C$5:$C$104,$B19)=COUNTIFS('Demand &amp; Rates'!$A$5:$A$104,$A19,'Demand &amp; Rates'!$C$5:$C$104,$B19,'Demand &amp; Rates'!$G$5:$G$104,"Ready"),"Ready","Check family demand or rate")))),"Check family demand or rate")</f>
        <v/>
      </c>
      <c r="K19" s="18">
        <f>IFERROR(IF($J19&lt;&gt;"Ready","",SUMIFS('Demand &amp; Rates'!$F$5:$F$104,'Demand &amp; Rates'!$A$5:$A$104,$A19,'Demand &amp; Rates'!$C$5:$C$104,$B19,'Demand &amp; Rates'!$G$5:$G$104,"Ready")),"")</f>
        <v/>
      </c>
      <c r="L19" s="18">
        <f>IFERROR(IF(OR($I19="",$K19=""),"",IF($K19&gt;$I19,$K19-$I19,"")),"")</f>
        <v/>
      </c>
      <c r="M19" s="19">
        <f>IFERROR(IF($D19="","",IF(AND($D19="Ready",$J19="Ready"),IF($K19&lt;=$I19,"Feasible","Gap"),"Check Inputs")),"Check Inputs")</f>
        <v/>
      </c>
      <c r="N19" s="19">
        <f>IFERROR(IF($M19="","",IF($M19="Gap","Critical resource gap",IF($M19="Feasible","No critical resource gap","Review inputs"))),"Review inputs")</f>
        <v/>
      </c>
    </row>
    <row r="20">
      <c r="A20" s="15" t="n"/>
      <c r="B20" s="16" t="n"/>
      <c r="C20" s="17" t="n"/>
      <c r="D20" s="19">
        <f>IFERROR(IF(AND($A20="",$B20="",$C20=""),"",IF(OR($A20="",$B20="",$C20=""),"Complete all inputs",IF(AND(ISNUMBER($A20),ISNUMBER($C20),$C20&gt;=0),IF(COUNTIFS($A$5:$A$104,$A20,$B$5:$B$104,$B20)=1,"Ready","Duplicate period-resource"),"Check date or numeric input"))),"Check date or numeric input")</f>
        <v/>
      </c>
      <c r="G20" s="20">
        <f>IFERROR(IF($A20="","",$A20),"")</f>
        <v/>
      </c>
      <c r="H20" s="19">
        <f>IFERROR(IF($B20="","",$B20),"")</f>
        <v/>
      </c>
      <c r="I20" s="18">
        <f>IFERROR(IF($D20="Ready",$C20,""),"")</f>
        <v/>
      </c>
      <c r="J20" s="19">
        <f>IFERROR(IF($D20="","",IF($D20&lt;&gt;"Ready","Check period calendar",IF(COUNTIFS('Demand &amp; Rates'!$A$5:$A$104,$A20,'Demand &amp; Rates'!$C$5:$C$104,$B20)=0,"No demand entered",IF(COUNTIFS('Demand &amp; Rates'!$A$5:$A$104,$A20,'Demand &amp; Rates'!$C$5:$C$104,$B20)=COUNTIFS('Demand &amp; Rates'!$A$5:$A$104,$A20,'Demand &amp; Rates'!$C$5:$C$104,$B20,'Demand &amp; Rates'!$G$5:$G$104,"Ready"),"Ready","Check family demand or rate")))),"Check family demand or rate")</f>
        <v/>
      </c>
      <c r="K20" s="18">
        <f>IFERROR(IF($J20&lt;&gt;"Ready","",SUMIFS('Demand &amp; Rates'!$F$5:$F$104,'Demand &amp; Rates'!$A$5:$A$104,$A20,'Demand &amp; Rates'!$C$5:$C$104,$B20,'Demand &amp; Rates'!$G$5:$G$104,"Ready")),"")</f>
        <v/>
      </c>
      <c r="L20" s="18">
        <f>IFERROR(IF(OR($I20="",$K20=""),"",IF($K20&gt;$I20,$K20-$I20,"")),"")</f>
        <v/>
      </c>
      <c r="M20" s="19">
        <f>IFERROR(IF($D20="","",IF(AND($D20="Ready",$J20="Ready"),IF($K20&lt;=$I20,"Feasible","Gap"),"Check Inputs")),"Check Inputs")</f>
        <v/>
      </c>
      <c r="N20" s="19">
        <f>IFERROR(IF($M20="","",IF($M20="Gap","Critical resource gap",IF($M20="Feasible","No critical resource gap","Review inputs"))),"Review inputs")</f>
        <v/>
      </c>
    </row>
    <row r="21">
      <c r="A21" s="15" t="n"/>
      <c r="B21" s="16" t="n"/>
      <c r="C21" s="17" t="n"/>
      <c r="D21" s="19">
        <f>IFERROR(IF(AND($A21="",$B21="",$C21=""),"",IF(OR($A21="",$B21="",$C21=""),"Complete all inputs",IF(AND(ISNUMBER($A21),ISNUMBER($C21),$C21&gt;=0),IF(COUNTIFS($A$5:$A$104,$A21,$B$5:$B$104,$B21)=1,"Ready","Duplicate period-resource"),"Check date or numeric input"))),"Check date or numeric input")</f>
        <v/>
      </c>
      <c r="G21" s="20">
        <f>IFERROR(IF($A21="","",$A21),"")</f>
        <v/>
      </c>
      <c r="H21" s="19">
        <f>IFERROR(IF($B21="","",$B21),"")</f>
        <v/>
      </c>
      <c r="I21" s="18">
        <f>IFERROR(IF($D21="Ready",$C21,""),"")</f>
        <v/>
      </c>
      <c r="J21" s="19">
        <f>IFERROR(IF($D21="","",IF($D21&lt;&gt;"Ready","Check period calendar",IF(COUNTIFS('Demand &amp; Rates'!$A$5:$A$104,$A21,'Demand &amp; Rates'!$C$5:$C$104,$B21)=0,"No demand entered",IF(COUNTIFS('Demand &amp; Rates'!$A$5:$A$104,$A21,'Demand &amp; Rates'!$C$5:$C$104,$B21)=COUNTIFS('Demand &amp; Rates'!$A$5:$A$104,$A21,'Demand &amp; Rates'!$C$5:$C$104,$B21,'Demand &amp; Rates'!$G$5:$G$104,"Ready"),"Ready","Check family demand or rate")))),"Check family demand or rate")</f>
        <v/>
      </c>
      <c r="K21" s="18">
        <f>IFERROR(IF($J21&lt;&gt;"Ready","",SUMIFS('Demand &amp; Rates'!$F$5:$F$104,'Demand &amp; Rates'!$A$5:$A$104,$A21,'Demand &amp; Rates'!$C$5:$C$104,$B21,'Demand &amp; Rates'!$G$5:$G$104,"Ready")),"")</f>
        <v/>
      </c>
      <c r="L21" s="18">
        <f>IFERROR(IF(OR($I21="",$K21=""),"",IF($K21&gt;$I21,$K21-$I21,"")),"")</f>
        <v/>
      </c>
      <c r="M21" s="19">
        <f>IFERROR(IF($D21="","",IF(AND($D21="Ready",$J21="Ready"),IF($K21&lt;=$I21,"Feasible","Gap"),"Check Inputs")),"Check Inputs")</f>
        <v/>
      </c>
      <c r="N21" s="19">
        <f>IFERROR(IF($M21="","",IF($M21="Gap","Critical resource gap",IF($M21="Feasible","No critical resource gap","Review inputs"))),"Review inputs")</f>
        <v/>
      </c>
    </row>
    <row r="22">
      <c r="A22" s="15" t="n"/>
      <c r="B22" s="16" t="n"/>
      <c r="C22" s="17" t="n"/>
      <c r="D22" s="19">
        <f>IFERROR(IF(AND($A22="",$B22="",$C22=""),"",IF(OR($A22="",$B22="",$C22=""),"Complete all inputs",IF(AND(ISNUMBER($A22),ISNUMBER($C22),$C22&gt;=0),IF(COUNTIFS($A$5:$A$104,$A22,$B$5:$B$104,$B22)=1,"Ready","Duplicate period-resource"),"Check date or numeric input"))),"Check date or numeric input")</f>
        <v/>
      </c>
      <c r="G22" s="20">
        <f>IFERROR(IF($A22="","",$A22),"")</f>
        <v/>
      </c>
      <c r="H22" s="19">
        <f>IFERROR(IF($B22="","",$B22),"")</f>
        <v/>
      </c>
      <c r="I22" s="18">
        <f>IFERROR(IF($D22="Ready",$C22,""),"")</f>
        <v/>
      </c>
      <c r="J22" s="19">
        <f>IFERROR(IF($D22="","",IF($D22&lt;&gt;"Ready","Check period calendar",IF(COUNTIFS('Demand &amp; Rates'!$A$5:$A$104,$A22,'Demand &amp; Rates'!$C$5:$C$104,$B22)=0,"No demand entered",IF(COUNTIFS('Demand &amp; Rates'!$A$5:$A$104,$A22,'Demand &amp; Rates'!$C$5:$C$104,$B22)=COUNTIFS('Demand &amp; Rates'!$A$5:$A$104,$A22,'Demand &amp; Rates'!$C$5:$C$104,$B22,'Demand &amp; Rates'!$G$5:$G$104,"Ready"),"Ready","Check family demand or rate")))),"Check family demand or rate")</f>
        <v/>
      </c>
      <c r="K22" s="18">
        <f>IFERROR(IF($J22&lt;&gt;"Ready","",SUMIFS('Demand &amp; Rates'!$F$5:$F$104,'Demand &amp; Rates'!$A$5:$A$104,$A22,'Demand &amp; Rates'!$C$5:$C$104,$B22,'Demand &amp; Rates'!$G$5:$G$104,"Ready")),"")</f>
        <v/>
      </c>
      <c r="L22" s="18">
        <f>IFERROR(IF(OR($I22="",$K22=""),"",IF($K22&gt;$I22,$K22-$I22,"")),"")</f>
        <v/>
      </c>
      <c r="M22" s="19">
        <f>IFERROR(IF($D22="","",IF(AND($D22="Ready",$J22="Ready"),IF($K22&lt;=$I22,"Feasible","Gap"),"Check Inputs")),"Check Inputs")</f>
        <v/>
      </c>
      <c r="N22" s="19">
        <f>IFERROR(IF($M22="","",IF($M22="Gap","Critical resource gap",IF($M22="Feasible","No critical resource gap","Review inputs"))),"Review inputs")</f>
        <v/>
      </c>
    </row>
    <row r="23">
      <c r="A23" s="15" t="n"/>
      <c r="B23" s="16" t="n"/>
      <c r="C23" s="17" t="n"/>
      <c r="D23" s="19">
        <f>IFERROR(IF(AND($A23="",$B23="",$C23=""),"",IF(OR($A23="",$B23="",$C23=""),"Complete all inputs",IF(AND(ISNUMBER($A23),ISNUMBER($C23),$C23&gt;=0),IF(COUNTIFS($A$5:$A$104,$A23,$B$5:$B$104,$B23)=1,"Ready","Duplicate period-resource"),"Check date or numeric input"))),"Check date or numeric input")</f>
        <v/>
      </c>
      <c r="G23" s="20">
        <f>IFERROR(IF($A23="","",$A23),"")</f>
        <v/>
      </c>
      <c r="H23" s="19">
        <f>IFERROR(IF($B23="","",$B23),"")</f>
        <v/>
      </c>
      <c r="I23" s="18">
        <f>IFERROR(IF($D23="Ready",$C23,""),"")</f>
        <v/>
      </c>
      <c r="J23" s="19">
        <f>IFERROR(IF($D23="","",IF($D23&lt;&gt;"Ready","Check period calendar",IF(COUNTIFS('Demand &amp; Rates'!$A$5:$A$104,$A23,'Demand &amp; Rates'!$C$5:$C$104,$B23)=0,"No demand entered",IF(COUNTIFS('Demand &amp; Rates'!$A$5:$A$104,$A23,'Demand &amp; Rates'!$C$5:$C$104,$B23)=COUNTIFS('Demand &amp; Rates'!$A$5:$A$104,$A23,'Demand &amp; Rates'!$C$5:$C$104,$B23,'Demand &amp; Rates'!$G$5:$G$104,"Ready"),"Ready","Check family demand or rate")))),"Check family demand or rate")</f>
        <v/>
      </c>
      <c r="K23" s="18">
        <f>IFERROR(IF($J23&lt;&gt;"Ready","",SUMIFS('Demand &amp; Rates'!$F$5:$F$104,'Demand &amp; Rates'!$A$5:$A$104,$A23,'Demand &amp; Rates'!$C$5:$C$104,$B23,'Demand &amp; Rates'!$G$5:$G$104,"Ready")),"")</f>
        <v/>
      </c>
      <c r="L23" s="18">
        <f>IFERROR(IF(OR($I23="",$K23=""),"",IF($K23&gt;$I23,$K23-$I23,"")),"")</f>
        <v/>
      </c>
      <c r="M23" s="19">
        <f>IFERROR(IF($D23="","",IF(AND($D23="Ready",$J23="Ready"),IF($K23&lt;=$I23,"Feasible","Gap"),"Check Inputs")),"Check Inputs")</f>
        <v/>
      </c>
      <c r="N23" s="19">
        <f>IFERROR(IF($M23="","",IF($M23="Gap","Critical resource gap",IF($M23="Feasible","No critical resource gap","Review inputs"))),"Review inputs")</f>
        <v/>
      </c>
    </row>
    <row r="24">
      <c r="A24" s="15" t="n"/>
      <c r="B24" s="16" t="n"/>
      <c r="C24" s="17" t="n"/>
      <c r="D24" s="19">
        <f>IFERROR(IF(AND($A24="",$B24="",$C24=""),"",IF(OR($A24="",$B24="",$C24=""),"Complete all inputs",IF(AND(ISNUMBER($A24),ISNUMBER($C24),$C24&gt;=0),IF(COUNTIFS($A$5:$A$104,$A24,$B$5:$B$104,$B24)=1,"Ready","Duplicate period-resource"),"Check date or numeric input"))),"Check date or numeric input")</f>
        <v/>
      </c>
      <c r="G24" s="20">
        <f>IFERROR(IF($A24="","",$A24),"")</f>
        <v/>
      </c>
      <c r="H24" s="19">
        <f>IFERROR(IF($B24="","",$B24),"")</f>
        <v/>
      </c>
      <c r="I24" s="18">
        <f>IFERROR(IF($D24="Ready",$C24,""),"")</f>
        <v/>
      </c>
      <c r="J24" s="19">
        <f>IFERROR(IF($D24="","",IF($D24&lt;&gt;"Ready","Check period calendar",IF(COUNTIFS('Demand &amp; Rates'!$A$5:$A$104,$A24,'Demand &amp; Rates'!$C$5:$C$104,$B24)=0,"No demand entered",IF(COUNTIFS('Demand &amp; Rates'!$A$5:$A$104,$A24,'Demand &amp; Rates'!$C$5:$C$104,$B24)=COUNTIFS('Demand &amp; Rates'!$A$5:$A$104,$A24,'Demand &amp; Rates'!$C$5:$C$104,$B24,'Demand &amp; Rates'!$G$5:$G$104,"Ready"),"Ready","Check family demand or rate")))),"Check family demand or rate")</f>
        <v/>
      </c>
      <c r="K24" s="18">
        <f>IFERROR(IF($J24&lt;&gt;"Ready","",SUMIFS('Demand &amp; Rates'!$F$5:$F$104,'Demand &amp; Rates'!$A$5:$A$104,$A24,'Demand &amp; Rates'!$C$5:$C$104,$B24,'Demand &amp; Rates'!$G$5:$G$104,"Ready")),"")</f>
        <v/>
      </c>
      <c r="L24" s="18">
        <f>IFERROR(IF(OR($I24="",$K24=""),"",IF($K24&gt;$I24,$K24-$I24,"")),"")</f>
        <v/>
      </c>
      <c r="M24" s="19">
        <f>IFERROR(IF($D24="","",IF(AND($D24="Ready",$J24="Ready"),IF($K24&lt;=$I24,"Feasible","Gap"),"Check Inputs")),"Check Inputs")</f>
        <v/>
      </c>
      <c r="N24" s="19">
        <f>IFERROR(IF($M24="","",IF($M24="Gap","Critical resource gap",IF($M24="Feasible","No critical resource gap","Review inputs"))),"Review inputs")</f>
        <v/>
      </c>
    </row>
    <row r="25">
      <c r="A25" s="15" t="n"/>
      <c r="B25" s="16" t="n"/>
      <c r="C25" s="17" t="n"/>
      <c r="D25" s="19">
        <f>IFERROR(IF(AND($A25="",$B25="",$C25=""),"",IF(OR($A25="",$B25="",$C25=""),"Complete all inputs",IF(AND(ISNUMBER($A25),ISNUMBER($C25),$C25&gt;=0),IF(COUNTIFS($A$5:$A$104,$A25,$B$5:$B$104,$B25)=1,"Ready","Duplicate period-resource"),"Check date or numeric input"))),"Check date or numeric input")</f>
        <v/>
      </c>
      <c r="G25" s="20">
        <f>IFERROR(IF($A25="","",$A25),"")</f>
        <v/>
      </c>
      <c r="H25" s="19">
        <f>IFERROR(IF($B25="","",$B25),"")</f>
        <v/>
      </c>
      <c r="I25" s="18">
        <f>IFERROR(IF($D25="Ready",$C25,""),"")</f>
        <v/>
      </c>
      <c r="J25" s="19">
        <f>IFERROR(IF($D25="","",IF($D25&lt;&gt;"Ready","Check period calendar",IF(COUNTIFS('Demand &amp; Rates'!$A$5:$A$104,$A25,'Demand &amp; Rates'!$C$5:$C$104,$B25)=0,"No demand entered",IF(COUNTIFS('Demand &amp; Rates'!$A$5:$A$104,$A25,'Demand &amp; Rates'!$C$5:$C$104,$B25)=COUNTIFS('Demand &amp; Rates'!$A$5:$A$104,$A25,'Demand &amp; Rates'!$C$5:$C$104,$B25,'Demand &amp; Rates'!$G$5:$G$104,"Ready"),"Ready","Check family demand or rate")))),"Check family demand or rate")</f>
        <v/>
      </c>
      <c r="K25" s="18">
        <f>IFERROR(IF($J25&lt;&gt;"Ready","",SUMIFS('Demand &amp; Rates'!$F$5:$F$104,'Demand &amp; Rates'!$A$5:$A$104,$A25,'Demand &amp; Rates'!$C$5:$C$104,$B25,'Demand &amp; Rates'!$G$5:$G$104,"Ready")),"")</f>
        <v/>
      </c>
      <c r="L25" s="18">
        <f>IFERROR(IF(OR($I25="",$K25=""),"",IF($K25&gt;$I25,$K25-$I25,"")),"")</f>
        <v/>
      </c>
      <c r="M25" s="19">
        <f>IFERROR(IF($D25="","",IF(AND($D25="Ready",$J25="Ready"),IF($K25&lt;=$I25,"Feasible","Gap"),"Check Inputs")),"Check Inputs")</f>
        <v/>
      </c>
      <c r="N25" s="19">
        <f>IFERROR(IF($M25="","",IF($M25="Gap","Critical resource gap",IF($M25="Feasible","No critical resource gap","Review inputs"))),"Review inputs")</f>
        <v/>
      </c>
    </row>
    <row r="26">
      <c r="A26" s="15" t="n"/>
      <c r="B26" s="16" t="n"/>
      <c r="C26" s="17" t="n"/>
      <c r="D26" s="19">
        <f>IFERROR(IF(AND($A26="",$B26="",$C26=""),"",IF(OR($A26="",$B26="",$C26=""),"Complete all inputs",IF(AND(ISNUMBER($A26),ISNUMBER($C26),$C26&gt;=0),IF(COUNTIFS($A$5:$A$104,$A26,$B$5:$B$104,$B26)=1,"Ready","Duplicate period-resource"),"Check date or numeric input"))),"Check date or numeric input")</f>
        <v/>
      </c>
      <c r="G26" s="20">
        <f>IFERROR(IF($A26="","",$A26),"")</f>
        <v/>
      </c>
      <c r="H26" s="19">
        <f>IFERROR(IF($B26="","",$B26),"")</f>
        <v/>
      </c>
      <c r="I26" s="18">
        <f>IFERROR(IF($D26="Ready",$C26,""),"")</f>
        <v/>
      </c>
      <c r="J26" s="19">
        <f>IFERROR(IF($D26="","",IF($D26&lt;&gt;"Ready","Check period calendar",IF(COUNTIFS('Demand &amp; Rates'!$A$5:$A$104,$A26,'Demand &amp; Rates'!$C$5:$C$104,$B26)=0,"No demand entered",IF(COUNTIFS('Demand &amp; Rates'!$A$5:$A$104,$A26,'Demand &amp; Rates'!$C$5:$C$104,$B26)=COUNTIFS('Demand &amp; Rates'!$A$5:$A$104,$A26,'Demand &amp; Rates'!$C$5:$C$104,$B26,'Demand &amp; Rates'!$G$5:$G$104,"Ready"),"Ready","Check family demand or rate")))),"Check family demand or rate")</f>
        <v/>
      </c>
      <c r="K26" s="18">
        <f>IFERROR(IF($J26&lt;&gt;"Ready","",SUMIFS('Demand &amp; Rates'!$F$5:$F$104,'Demand &amp; Rates'!$A$5:$A$104,$A26,'Demand &amp; Rates'!$C$5:$C$104,$B26,'Demand &amp; Rates'!$G$5:$G$104,"Ready")),"")</f>
        <v/>
      </c>
      <c r="L26" s="18">
        <f>IFERROR(IF(OR($I26="",$K26=""),"",IF($K26&gt;$I26,$K26-$I26,"")),"")</f>
        <v/>
      </c>
      <c r="M26" s="19">
        <f>IFERROR(IF($D26="","",IF(AND($D26="Ready",$J26="Ready"),IF($K26&lt;=$I26,"Feasible","Gap"),"Check Inputs")),"Check Inputs")</f>
        <v/>
      </c>
      <c r="N26" s="19">
        <f>IFERROR(IF($M26="","",IF($M26="Gap","Critical resource gap",IF($M26="Feasible","No critical resource gap","Review inputs"))),"Review inputs")</f>
        <v/>
      </c>
    </row>
    <row r="27">
      <c r="A27" s="15" t="n"/>
      <c r="B27" s="16" t="n"/>
      <c r="C27" s="17" t="n"/>
      <c r="D27" s="19">
        <f>IFERROR(IF(AND($A27="",$B27="",$C27=""),"",IF(OR($A27="",$B27="",$C27=""),"Complete all inputs",IF(AND(ISNUMBER($A27),ISNUMBER($C27),$C27&gt;=0),IF(COUNTIFS($A$5:$A$104,$A27,$B$5:$B$104,$B27)=1,"Ready","Duplicate period-resource"),"Check date or numeric input"))),"Check date or numeric input")</f>
        <v/>
      </c>
      <c r="G27" s="20">
        <f>IFERROR(IF($A27="","",$A27),"")</f>
        <v/>
      </c>
      <c r="H27" s="19">
        <f>IFERROR(IF($B27="","",$B27),"")</f>
        <v/>
      </c>
      <c r="I27" s="18">
        <f>IFERROR(IF($D27="Ready",$C27,""),"")</f>
        <v/>
      </c>
      <c r="J27" s="19">
        <f>IFERROR(IF($D27="","",IF($D27&lt;&gt;"Ready","Check period calendar",IF(COUNTIFS('Demand &amp; Rates'!$A$5:$A$104,$A27,'Demand &amp; Rates'!$C$5:$C$104,$B27)=0,"No demand entered",IF(COUNTIFS('Demand &amp; Rates'!$A$5:$A$104,$A27,'Demand &amp; Rates'!$C$5:$C$104,$B27)=COUNTIFS('Demand &amp; Rates'!$A$5:$A$104,$A27,'Demand &amp; Rates'!$C$5:$C$104,$B27,'Demand &amp; Rates'!$G$5:$G$104,"Ready"),"Ready","Check family demand or rate")))),"Check family demand or rate")</f>
        <v/>
      </c>
      <c r="K27" s="18">
        <f>IFERROR(IF($J27&lt;&gt;"Ready","",SUMIFS('Demand &amp; Rates'!$F$5:$F$104,'Demand &amp; Rates'!$A$5:$A$104,$A27,'Demand &amp; Rates'!$C$5:$C$104,$B27,'Demand &amp; Rates'!$G$5:$G$104,"Ready")),"")</f>
        <v/>
      </c>
      <c r="L27" s="18">
        <f>IFERROR(IF(OR($I27="",$K27=""),"",IF($K27&gt;$I27,$K27-$I27,"")),"")</f>
        <v/>
      </c>
      <c r="M27" s="19">
        <f>IFERROR(IF($D27="","",IF(AND($D27="Ready",$J27="Ready"),IF($K27&lt;=$I27,"Feasible","Gap"),"Check Inputs")),"Check Inputs")</f>
        <v/>
      </c>
      <c r="N27" s="19">
        <f>IFERROR(IF($M27="","",IF($M27="Gap","Critical resource gap",IF($M27="Feasible","No critical resource gap","Review inputs"))),"Review inputs")</f>
        <v/>
      </c>
    </row>
    <row r="28">
      <c r="A28" s="15" t="n"/>
      <c r="B28" s="16" t="n"/>
      <c r="C28" s="17" t="n"/>
      <c r="D28" s="19">
        <f>IFERROR(IF(AND($A28="",$B28="",$C28=""),"",IF(OR($A28="",$B28="",$C28=""),"Complete all inputs",IF(AND(ISNUMBER($A28),ISNUMBER($C28),$C28&gt;=0),IF(COUNTIFS($A$5:$A$104,$A28,$B$5:$B$104,$B28)=1,"Ready","Duplicate period-resource"),"Check date or numeric input"))),"Check date or numeric input")</f>
        <v/>
      </c>
      <c r="G28" s="20">
        <f>IFERROR(IF($A28="","",$A28),"")</f>
        <v/>
      </c>
      <c r="H28" s="19">
        <f>IFERROR(IF($B28="","",$B28),"")</f>
        <v/>
      </c>
      <c r="I28" s="18">
        <f>IFERROR(IF($D28="Ready",$C28,""),"")</f>
        <v/>
      </c>
      <c r="J28" s="19">
        <f>IFERROR(IF($D28="","",IF($D28&lt;&gt;"Ready","Check period calendar",IF(COUNTIFS('Demand &amp; Rates'!$A$5:$A$104,$A28,'Demand &amp; Rates'!$C$5:$C$104,$B28)=0,"No demand entered",IF(COUNTIFS('Demand &amp; Rates'!$A$5:$A$104,$A28,'Demand &amp; Rates'!$C$5:$C$104,$B28)=COUNTIFS('Demand &amp; Rates'!$A$5:$A$104,$A28,'Demand &amp; Rates'!$C$5:$C$104,$B28,'Demand &amp; Rates'!$G$5:$G$104,"Ready"),"Ready","Check family demand or rate")))),"Check family demand or rate")</f>
        <v/>
      </c>
      <c r="K28" s="18">
        <f>IFERROR(IF($J28&lt;&gt;"Ready","",SUMIFS('Demand &amp; Rates'!$F$5:$F$104,'Demand &amp; Rates'!$A$5:$A$104,$A28,'Demand &amp; Rates'!$C$5:$C$104,$B28,'Demand &amp; Rates'!$G$5:$G$104,"Ready")),"")</f>
        <v/>
      </c>
      <c r="L28" s="18">
        <f>IFERROR(IF(OR($I28="",$K28=""),"",IF($K28&gt;$I28,$K28-$I28,"")),"")</f>
        <v/>
      </c>
      <c r="M28" s="19">
        <f>IFERROR(IF($D28="","",IF(AND($D28="Ready",$J28="Ready"),IF($K28&lt;=$I28,"Feasible","Gap"),"Check Inputs")),"Check Inputs")</f>
        <v/>
      </c>
      <c r="N28" s="19">
        <f>IFERROR(IF($M28="","",IF($M28="Gap","Critical resource gap",IF($M28="Feasible","No critical resource gap","Review inputs"))),"Review inputs")</f>
        <v/>
      </c>
    </row>
    <row r="29">
      <c r="A29" s="15" t="n"/>
      <c r="B29" s="16" t="n"/>
      <c r="C29" s="17" t="n"/>
      <c r="D29" s="19">
        <f>IFERROR(IF(AND($A29="",$B29="",$C29=""),"",IF(OR($A29="",$B29="",$C29=""),"Complete all inputs",IF(AND(ISNUMBER($A29),ISNUMBER($C29),$C29&gt;=0),IF(COUNTIFS($A$5:$A$104,$A29,$B$5:$B$104,$B29)=1,"Ready","Duplicate period-resource"),"Check date or numeric input"))),"Check date or numeric input")</f>
        <v/>
      </c>
      <c r="G29" s="20">
        <f>IFERROR(IF($A29="","",$A29),"")</f>
        <v/>
      </c>
      <c r="H29" s="19">
        <f>IFERROR(IF($B29="","",$B29),"")</f>
        <v/>
      </c>
      <c r="I29" s="18">
        <f>IFERROR(IF($D29="Ready",$C29,""),"")</f>
        <v/>
      </c>
      <c r="J29" s="19">
        <f>IFERROR(IF($D29="","",IF($D29&lt;&gt;"Ready","Check period calendar",IF(COUNTIFS('Demand &amp; Rates'!$A$5:$A$104,$A29,'Demand &amp; Rates'!$C$5:$C$104,$B29)=0,"No demand entered",IF(COUNTIFS('Demand &amp; Rates'!$A$5:$A$104,$A29,'Demand &amp; Rates'!$C$5:$C$104,$B29)=COUNTIFS('Demand &amp; Rates'!$A$5:$A$104,$A29,'Demand &amp; Rates'!$C$5:$C$104,$B29,'Demand &amp; Rates'!$G$5:$G$104,"Ready"),"Ready","Check family demand or rate")))),"Check family demand or rate")</f>
        <v/>
      </c>
      <c r="K29" s="18">
        <f>IFERROR(IF($J29&lt;&gt;"Ready","",SUMIFS('Demand &amp; Rates'!$F$5:$F$104,'Demand &amp; Rates'!$A$5:$A$104,$A29,'Demand &amp; Rates'!$C$5:$C$104,$B29,'Demand &amp; Rates'!$G$5:$G$104,"Ready")),"")</f>
        <v/>
      </c>
      <c r="L29" s="18">
        <f>IFERROR(IF(OR($I29="",$K29=""),"",IF($K29&gt;$I29,$K29-$I29,"")),"")</f>
        <v/>
      </c>
      <c r="M29" s="19">
        <f>IFERROR(IF($D29="","",IF(AND($D29="Ready",$J29="Ready"),IF($K29&lt;=$I29,"Feasible","Gap"),"Check Inputs")),"Check Inputs")</f>
        <v/>
      </c>
      <c r="N29" s="19">
        <f>IFERROR(IF($M29="","",IF($M29="Gap","Critical resource gap",IF($M29="Feasible","No critical resource gap","Review inputs"))),"Review inputs")</f>
        <v/>
      </c>
    </row>
    <row r="30">
      <c r="A30" s="15" t="n"/>
      <c r="B30" s="16" t="n"/>
      <c r="C30" s="17" t="n"/>
      <c r="D30" s="19">
        <f>IFERROR(IF(AND($A30="",$B30="",$C30=""),"",IF(OR($A30="",$B30="",$C30=""),"Complete all inputs",IF(AND(ISNUMBER($A30),ISNUMBER($C30),$C30&gt;=0),IF(COUNTIFS($A$5:$A$104,$A30,$B$5:$B$104,$B30)=1,"Ready","Duplicate period-resource"),"Check date or numeric input"))),"Check date or numeric input")</f>
        <v/>
      </c>
      <c r="G30" s="20">
        <f>IFERROR(IF($A30="","",$A30),"")</f>
        <v/>
      </c>
      <c r="H30" s="19">
        <f>IFERROR(IF($B30="","",$B30),"")</f>
        <v/>
      </c>
      <c r="I30" s="18">
        <f>IFERROR(IF($D30="Ready",$C30,""),"")</f>
        <v/>
      </c>
      <c r="J30" s="19">
        <f>IFERROR(IF($D30="","",IF($D30&lt;&gt;"Ready","Check period calendar",IF(COUNTIFS('Demand &amp; Rates'!$A$5:$A$104,$A30,'Demand &amp; Rates'!$C$5:$C$104,$B30)=0,"No demand entered",IF(COUNTIFS('Demand &amp; Rates'!$A$5:$A$104,$A30,'Demand &amp; Rates'!$C$5:$C$104,$B30)=COUNTIFS('Demand &amp; Rates'!$A$5:$A$104,$A30,'Demand &amp; Rates'!$C$5:$C$104,$B30,'Demand &amp; Rates'!$G$5:$G$104,"Ready"),"Ready","Check family demand or rate")))),"Check family demand or rate")</f>
        <v/>
      </c>
      <c r="K30" s="18">
        <f>IFERROR(IF($J30&lt;&gt;"Ready","",SUMIFS('Demand &amp; Rates'!$F$5:$F$104,'Demand &amp; Rates'!$A$5:$A$104,$A30,'Demand &amp; Rates'!$C$5:$C$104,$B30,'Demand &amp; Rates'!$G$5:$G$104,"Ready")),"")</f>
        <v/>
      </c>
      <c r="L30" s="18">
        <f>IFERROR(IF(OR($I30="",$K30=""),"",IF($K30&gt;$I30,$K30-$I30,"")),"")</f>
        <v/>
      </c>
      <c r="M30" s="19">
        <f>IFERROR(IF($D30="","",IF(AND($D30="Ready",$J30="Ready"),IF($K30&lt;=$I30,"Feasible","Gap"),"Check Inputs")),"Check Inputs")</f>
        <v/>
      </c>
      <c r="N30" s="19">
        <f>IFERROR(IF($M30="","",IF($M30="Gap","Critical resource gap",IF($M30="Feasible","No critical resource gap","Review inputs"))),"Review inputs")</f>
        <v/>
      </c>
    </row>
    <row r="31">
      <c r="A31" s="15" t="n"/>
      <c r="B31" s="16" t="n"/>
      <c r="C31" s="17" t="n"/>
      <c r="D31" s="19">
        <f>IFERROR(IF(AND($A31="",$B31="",$C31=""),"",IF(OR($A31="",$B31="",$C31=""),"Complete all inputs",IF(AND(ISNUMBER($A31),ISNUMBER($C31),$C31&gt;=0),IF(COUNTIFS($A$5:$A$104,$A31,$B$5:$B$104,$B31)=1,"Ready","Duplicate period-resource"),"Check date or numeric input"))),"Check date or numeric input")</f>
        <v/>
      </c>
      <c r="G31" s="20">
        <f>IFERROR(IF($A31="","",$A31),"")</f>
        <v/>
      </c>
      <c r="H31" s="19">
        <f>IFERROR(IF($B31="","",$B31),"")</f>
        <v/>
      </c>
      <c r="I31" s="18">
        <f>IFERROR(IF($D31="Ready",$C31,""),"")</f>
        <v/>
      </c>
      <c r="J31" s="19">
        <f>IFERROR(IF($D31="","",IF($D31&lt;&gt;"Ready","Check period calendar",IF(COUNTIFS('Demand &amp; Rates'!$A$5:$A$104,$A31,'Demand &amp; Rates'!$C$5:$C$104,$B31)=0,"No demand entered",IF(COUNTIFS('Demand &amp; Rates'!$A$5:$A$104,$A31,'Demand &amp; Rates'!$C$5:$C$104,$B31)=COUNTIFS('Demand &amp; Rates'!$A$5:$A$104,$A31,'Demand &amp; Rates'!$C$5:$C$104,$B31,'Demand &amp; Rates'!$G$5:$G$104,"Ready"),"Ready","Check family demand or rate")))),"Check family demand or rate")</f>
        <v/>
      </c>
      <c r="K31" s="18">
        <f>IFERROR(IF($J31&lt;&gt;"Ready","",SUMIFS('Demand &amp; Rates'!$F$5:$F$104,'Demand &amp; Rates'!$A$5:$A$104,$A31,'Demand &amp; Rates'!$C$5:$C$104,$B31,'Demand &amp; Rates'!$G$5:$G$104,"Ready")),"")</f>
        <v/>
      </c>
      <c r="L31" s="18">
        <f>IFERROR(IF(OR($I31="",$K31=""),"",IF($K31&gt;$I31,$K31-$I31,"")),"")</f>
        <v/>
      </c>
      <c r="M31" s="19">
        <f>IFERROR(IF($D31="","",IF(AND($D31="Ready",$J31="Ready"),IF($K31&lt;=$I31,"Feasible","Gap"),"Check Inputs")),"Check Inputs")</f>
        <v/>
      </c>
      <c r="N31" s="19">
        <f>IFERROR(IF($M31="","",IF($M31="Gap","Critical resource gap",IF($M31="Feasible","No critical resource gap","Review inputs"))),"Review inputs")</f>
        <v/>
      </c>
    </row>
    <row r="32">
      <c r="A32" s="15" t="n"/>
      <c r="B32" s="16" t="n"/>
      <c r="C32" s="17" t="n"/>
      <c r="D32" s="19">
        <f>IFERROR(IF(AND($A32="",$B32="",$C32=""),"",IF(OR($A32="",$B32="",$C32=""),"Complete all inputs",IF(AND(ISNUMBER($A32),ISNUMBER($C32),$C32&gt;=0),IF(COUNTIFS($A$5:$A$104,$A32,$B$5:$B$104,$B32)=1,"Ready","Duplicate period-resource"),"Check date or numeric input"))),"Check date or numeric input")</f>
        <v/>
      </c>
      <c r="G32" s="20">
        <f>IFERROR(IF($A32="","",$A32),"")</f>
        <v/>
      </c>
      <c r="H32" s="19">
        <f>IFERROR(IF($B32="","",$B32),"")</f>
        <v/>
      </c>
      <c r="I32" s="18">
        <f>IFERROR(IF($D32="Ready",$C32,""),"")</f>
        <v/>
      </c>
      <c r="J32" s="19">
        <f>IFERROR(IF($D32="","",IF($D32&lt;&gt;"Ready","Check period calendar",IF(COUNTIFS('Demand &amp; Rates'!$A$5:$A$104,$A32,'Demand &amp; Rates'!$C$5:$C$104,$B32)=0,"No demand entered",IF(COUNTIFS('Demand &amp; Rates'!$A$5:$A$104,$A32,'Demand &amp; Rates'!$C$5:$C$104,$B32)=COUNTIFS('Demand &amp; Rates'!$A$5:$A$104,$A32,'Demand &amp; Rates'!$C$5:$C$104,$B32,'Demand &amp; Rates'!$G$5:$G$104,"Ready"),"Ready","Check family demand or rate")))),"Check family demand or rate")</f>
        <v/>
      </c>
      <c r="K32" s="18">
        <f>IFERROR(IF($J32&lt;&gt;"Ready","",SUMIFS('Demand &amp; Rates'!$F$5:$F$104,'Demand &amp; Rates'!$A$5:$A$104,$A32,'Demand &amp; Rates'!$C$5:$C$104,$B32,'Demand &amp; Rates'!$G$5:$G$104,"Ready")),"")</f>
        <v/>
      </c>
      <c r="L32" s="18">
        <f>IFERROR(IF(OR($I32="",$K32=""),"",IF($K32&gt;$I32,$K32-$I32,"")),"")</f>
        <v/>
      </c>
      <c r="M32" s="19">
        <f>IFERROR(IF($D32="","",IF(AND($D32="Ready",$J32="Ready"),IF($K32&lt;=$I32,"Feasible","Gap"),"Check Inputs")),"Check Inputs")</f>
        <v/>
      </c>
      <c r="N32" s="19">
        <f>IFERROR(IF($M32="","",IF($M32="Gap","Critical resource gap",IF($M32="Feasible","No critical resource gap","Review inputs"))),"Review inputs")</f>
        <v/>
      </c>
    </row>
    <row r="33">
      <c r="A33" s="15" t="n"/>
      <c r="B33" s="16" t="n"/>
      <c r="C33" s="17" t="n"/>
      <c r="D33" s="19">
        <f>IFERROR(IF(AND($A33="",$B33="",$C33=""),"",IF(OR($A33="",$B33="",$C33=""),"Complete all inputs",IF(AND(ISNUMBER($A33),ISNUMBER($C33),$C33&gt;=0),IF(COUNTIFS($A$5:$A$104,$A33,$B$5:$B$104,$B33)=1,"Ready","Duplicate period-resource"),"Check date or numeric input"))),"Check date or numeric input")</f>
        <v/>
      </c>
      <c r="G33" s="20">
        <f>IFERROR(IF($A33="","",$A33),"")</f>
        <v/>
      </c>
      <c r="H33" s="19">
        <f>IFERROR(IF($B33="","",$B33),"")</f>
        <v/>
      </c>
      <c r="I33" s="18">
        <f>IFERROR(IF($D33="Ready",$C33,""),"")</f>
        <v/>
      </c>
      <c r="J33" s="19">
        <f>IFERROR(IF($D33="","",IF($D33&lt;&gt;"Ready","Check period calendar",IF(COUNTIFS('Demand &amp; Rates'!$A$5:$A$104,$A33,'Demand &amp; Rates'!$C$5:$C$104,$B33)=0,"No demand entered",IF(COUNTIFS('Demand &amp; Rates'!$A$5:$A$104,$A33,'Demand &amp; Rates'!$C$5:$C$104,$B33)=COUNTIFS('Demand &amp; Rates'!$A$5:$A$104,$A33,'Demand &amp; Rates'!$C$5:$C$104,$B33,'Demand &amp; Rates'!$G$5:$G$104,"Ready"),"Ready","Check family demand or rate")))),"Check family demand or rate")</f>
        <v/>
      </c>
      <c r="K33" s="18">
        <f>IFERROR(IF($J33&lt;&gt;"Ready","",SUMIFS('Demand &amp; Rates'!$F$5:$F$104,'Demand &amp; Rates'!$A$5:$A$104,$A33,'Demand &amp; Rates'!$C$5:$C$104,$B33,'Demand &amp; Rates'!$G$5:$G$104,"Ready")),"")</f>
        <v/>
      </c>
      <c r="L33" s="18">
        <f>IFERROR(IF(OR($I33="",$K33=""),"",IF($K33&gt;$I33,$K33-$I33,"")),"")</f>
        <v/>
      </c>
      <c r="M33" s="19">
        <f>IFERROR(IF($D33="","",IF(AND($D33="Ready",$J33="Ready"),IF($K33&lt;=$I33,"Feasible","Gap"),"Check Inputs")),"Check Inputs")</f>
        <v/>
      </c>
      <c r="N33" s="19">
        <f>IFERROR(IF($M33="","",IF($M33="Gap","Critical resource gap",IF($M33="Feasible","No critical resource gap","Review inputs"))),"Review inputs")</f>
        <v/>
      </c>
    </row>
    <row r="34">
      <c r="A34" s="15" t="n"/>
      <c r="B34" s="16" t="n"/>
      <c r="C34" s="17" t="n"/>
      <c r="D34" s="19">
        <f>IFERROR(IF(AND($A34="",$B34="",$C34=""),"",IF(OR($A34="",$B34="",$C34=""),"Complete all inputs",IF(AND(ISNUMBER($A34),ISNUMBER($C34),$C34&gt;=0),IF(COUNTIFS($A$5:$A$104,$A34,$B$5:$B$104,$B34)=1,"Ready","Duplicate period-resource"),"Check date or numeric input"))),"Check date or numeric input")</f>
        <v/>
      </c>
      <c r="G34" s="20">
        <f>IFERROR(IF($A34="","",$A34),"")</f>
        <v/>
      </c>
      <c r="H34" s="19">
        <f>IFERROR(IF($B34="","",$B34),"")</f>
        <v/>
      </c>
      <c r="I34" s="18">
        <f>IFERROR(IF($D34="Ready",$C34,""),"")</f>
        <v/>
      </c>
      <c r="J34" s="19">
        <f>IFERROR(IF($D34="","",IF($D34&lt;&gt;"Ready","Check period calendar",IF(COUNTIFS('Demand &amp; Rates'!$A$5:$A$104,$A34,'Demand &amp; Rates'!$C$5:$C$104,$B34)=0,"No demand entered",IF(COUNTIFS('Demand &amp; Rates'!$A$5:$A$104,$A34,'Demand &amp; Rates'!$C$5:$C$104,$B34)=COUNTIFS('Demand &amp; Rates'!$A$5:$A$104,$A34,'Demand &amp; Rates'!$C$5:$C$104,$B34,'Demand &amp; Rates'!$G$5:$G$104,"Ready"),"Ready","Check family demand or rate")))),"Check family demand or rate")</f>
        <v/>
      </c>
      <c r="K34" s="18">
        <f>IFERROR(IF($J34&lt;&gt;"Ready","",SUMIFS('Demand &amp; Rates'!$F$5:$F$104,'Demand &amp; Rates'!$A$5:$A$104,$A34,'Demand &amp; Rates'!$C$5:$C$104,$B34,'Demand &amp; Rates'!$G$5:$G$104,"Ready")),"")</f>
        <v/>
      </c>
      <c r="L34" s="18">
        <f>IFERROR(IF(OR($I34="",$K34=""),"",IF($K34&gt;$I34,$K34-$I34,"")),"")</f>
        <v/>
      </c>
      <c r="M34" s="19">
        <f>IFERROR(IF($D34="","",IF(AND($D34="Ready",$J34="Ready"),IF($K34&lt;=$I34,"Feasible","Gap"),"Check Inputs")),"Check Inputs")</f>
        <v/>
      </c>
      <c r="N34" s="19">
        <f>IFERROR(IF($M34="","",IF($M34="Gap","Critical resource gap",IF($M34="Feasible","No critical resource gap","Review inputs"))),"Review inputs")</f>
        <v/>
      </c>
    </row>
    <row r="35">
      <c r="A35" s="15" t="n"/>
      <c r="B35" s="16" t="n"/>
      <c r="C35" s="17" t="n"/>
      <c r="D35" s="19">
        <f>IFERROR(IF(AND($A35="",$B35="",$C35=""),"",IF(OR($A35="",$B35="",$C35=""),"Complete all inputs",IF(AND(ISNUMBER($A35),ISNUMBER($C35),$C35&gt;=0),IF(COUNTIFS($A$5:$A$104,$A35,$B$5:$B$104,$B35)=1,"Ready","Duplicate period-resource"),"Check date or numeric input"))),"Check date or numeric input")</f>
        <v/>
      </c>
      <c r="G35" s="20">
        <f>IFERROR(IF($A35="","",$A35),"")</f>
        <v/>
      </c>
      <c r="H35" s="19">
        <f>IFERROR(IF($B35="","",$B35),"")</f>
        <v/>
      </c>
      <c r="I35" s="18">
        <f>IFERROR(IF($D35="Ready",$C35,""),"")</f>
        <v/>
      </c>
      <c r="J35" s="19">
        <f>IFERROR(IF($D35="","",IF($D35&lt;&gt;"Ready","Check period calendar",IF(COUNTIFS('Demand &amp; Rates'!$A$5:$A$104,$A35,'Demand &amp; Rates'!$C$5:$C$104,$B35)=0,"No demand entered",IF(COUNTIFS('Demand &amp; Rates'!$A$5:$A$104,$A35,'Demand &amp; Rates'!$C$5:$C$104,$B35)=COUNTIFS('Demand &amp; Rates'!$A$5:$A$104,$A35,'Demand &amp; Rates'!$C$5:$C$104,$B35,'Demand &amp; Rates'!$G$5:$G$104,"Ready"),"Ready","Check family demand or rate")))),"Check family demand or rate")</f>
        <v/>
      </c>
      <c r="K35" s="18">
        <f>IFERROR(IF($J35&lt;&gt;"Ready","",SUMIFS('Demand &amp; Rates'!$F$5:$F$104,'Demand &amp; Rates'!$A$5:$A$104,$A35,'Demand &amp; Rates'!$C$5:$C$104,$B35,'Demand &amp; Rates'!$G$5:$G$104,"Ready")),"")</f>
        <v/>
      </c>
      <c r="L35" s="18">
        <f>IFERROR(IF(OR($I35="",$K35=""),"",IF($K35&gt;$I35,$K35-$I35,"")),"")</f>
        <v/>
      </c>
      <c r="M35" s="19">
        <f>IFERROR(IF($D35="","",IF(AND($D35="Ready",$J35="Ready"),IF($K35&lt;=$I35,"Feasible","Gap"),"Check Inputs")),"Check Inputs")</f>
        <v/>
      </c>
      <c r="N35" s="19">
        <f>IFERROR(IF($M35="","",IF($M35="Gap","Critical resource gap",IF($M35="Feasible","No critical resource gap","Review inputs"))),"Review inputs")</f>
        <v/>
      </c>
    </row>
    <row r="36">
      <c r="A36" s="15" t="n"/>
      <c r="B36" s="16" t="n"/>
      <c r="C36" s="17" t="n"/>
      <c r="D36" s="19">
        <f>IFERROR(IF(AND($A36="",$B36="",$C36=""),"",IF(OR($A36="",$B36="",$C36=""),"Complete all inputs",IF(AND(ISNUMBER($A36),ISNUMBER($C36),$C36&gt;=0),IF(COUNTIFS($A$5:$A$104,$A36,$B$5:$B$104,$B36)=1,"Ready","Duplicate period-resource"),"Check date or numeric input"))),"Check date or numeric input")</f>
        <v/>
      </c>
      <c r="G36" s="20">
        <f>IFERROR(IF($A36="","",$A36),"")</f>
        <v/>
      </c>
      <c r="H36" s="19">
        <f>IFERROR(IF($B36="","",$B36),"")</f>
        <v/>
      </c>
      <c r="I36" s="18">
        <f>IFERROR(IF($D36="Ready",$C36,""),"")</f>
        <v/>
      </c>
      <c r="J36" s="19">
        <f>IFERROR(IF($D36="","",IF($D36&lt;&gt;"Ready","Check period calendar",IF(COUNTIFS('Demand &amp; Rates'!$A$5:$A$104,$A36,'Demand &amp; Rates'!$C$5:$C$104,$B36)=0,"No demand entered",IF(COUNTIFS('Demand &amp; Rates'!$A$5:$A$104,$A36,'Demand &amp; Rates'!$C$5:$C$104,$B36)=COUNTIFS('Demand &amp; Rates'!$A$5:$A$104,$A36,'Demand &amp; Rates'!$C$5:$C$104,$B36,'Demand &amp; Rates'!$G$5:$G$104,"Ready"),"Ready","Check family demand or rate")))),"Check family demand or rate")</f>
        <v/>
      </c>
      <c r="K36" s="18">
        <f>IFERROR(IF($J36&lt;&gt;"Ready","",SUMIFS('Demand &amp; Rates'!$F$5:$F$104,'Demand &amp; Rates'!$A$5:$A$104,$A36,'Demand &amp; Rates'!$C$5:$C$104,$B36,'Demand &amp; Rates'!$G$5:$G$104,"Ready")),"")</f>
        <v/>
      </c>
      <c r="L36" s="18">
        <f>IFERROR(IF(OR($I36="",$K36=""),"",IF($K36&gt;$I36,$K36-$I36,"")),"")</f>
        <v/>
      </c>
      <c r="M36" s="19">
        <f>IFERROR(IF($D36="","",IF(AND($D36="Ready",$J36="Ready"),IF($K36&lt;=$I36,"Feasible","Gap"),"Check Inputs")),"Check Inputs")</f>
        <v/>
      </c>
      <c r="N36" s="19">
        <f>IFERROR(IF($M36="","",IF($M36="Gap","Critical resource gap",IF($M36="Feasible","No critical resource gap","Review inputs"))),"Review inputs")</f>
        <v/>
      </c>
    </row>
    <row r="37">
      <c r="A37" s="15" t="n"/>
      <c r="B37" s="16" t="n"/>
      <c r="C37" s="17" t="n"/>
      <c r="D37" s="19">
        <f>IFERROR(IF(AND($A37="",$B37="",$C37=""),"",IF(OR($A37="",$B37="",$C37=""),"Complete all inputs",IF(AND(ISNUMBER($A37),ISNUMBER($C37),$C37&gt;=0),IF(COUNTIFS($A$5:$A$104,$A37,$B$5:$B$104,$B37)=1,"Ready","Duplicate period-resource"),"Check date or numeric input"))),"Check date or numeric input")</f>
        <v/>
      </c>
      <c r="G37" s="20">
        <f>IFERROR(IF($A37="","",$A37),"")</f>
        <v/>
      </c>
      <c r="H37" s="19">
        <f>IFERROR(IF($B37="","",$B37),"")</f>
        <v/>
      </c>
      <c r="I37" s="18">
        <f>IFERROR(IF($D37="Ready",$C37,""),"")</f>
        <v/>
      </c>
      <c r="J37" s="19">
        <f>IFERROR(IF($D37="","",IF($D37&lt;&gt;"Ready","Check period calendar",IF(COUNTIFS('Demand &amp; Rates'!$A$5:$A$104,$A37,'Demand &amp; Rates'!$C$5:$C$104,$B37)=0,"No demand entered",IF(COUNTIFS('Demand &amp; Rates'!$A$5:$A$104,$A37,'Demand &amp; Rates'!$C$5:$C$104,$B37)=COUNTIFS('Demand &amp; Rates'!$A$5:$A$104,$A37,'Demand &amp; Rates'!$C$5:$C$104,$B37,'Demand &amp; Rates'!$G$5:$G$104,"Ready"),"Ready","Check family demand or rate")))),"Check family demand or rate")</f>
        <v/>
      </c>
      <c r="K37" s="18">
        <f>IFERROR(IF($J37&lt;&gt;"Ready","",SUMIFS('Demand &amp; Rates'!$F$5:$F$104,'Demand &amp; Rates'!$A$5:$A$104,$A37,'Demand &amp; Rates'!$C$5:$C$104,$B37,'Demand &amp; Rates'!$G$5:$G$104,"Ready")),"")</f>
        <v/>
      </c>
      <c r="L37" s="18">
        <f>IFERROR(IF(OR($I37="",$K37=""),"",IF($K37&gt;$I37,$K37-$I37,"")),"")</f>
        <v/>
      </c>
      <c r="M37" s="19">
        <f>IFERROR(IF($D37="","",IF(AND($D37="Ready",$J37="Ready"),IF($K37&lt;=$I37,"Feasible","Gap"),"Check Inputs")),"Check Inputs")</f>
        <v/>
      </c>
      <c r="N37" s="19">
        <f>IFERROR(IF($M37="","",IF($M37="Gap","Critical resource gap",IF($M37="Feasible","No critical resource gap","Review inputs"))),"Review inputs")</f>
        <v/>
      </c>
    </row>
    <row r="38">
      <c r="A38" s="15" t="n"/>
      <c r="B38" s="16" t="n"/>
      <c r="C38" s="17" t="n"/>
      <c r="D38" s="19">
        <f>IFERROR(IF(AND($A38="",$B38="",$C38=""),"",IF(OR($A38="",$B38="",$C38=""),"Complete all inputs",IF(AND(ISNUMBER($A38),ISNUMBER($C38),$C38&gt;=0),IF(COUNTIFS($A$5:$A$104,$A38,$B$5:$B$104,$B38)=1,"Ready","Duplicate period-resource"),"Check date or numeric input"))),"Check date or numeric input")</f>
        <v/>
      </c>
      <c r="G38" s="20">
        <f>IFERROR(IF($A38="","",$A38),"")</f>
        <v/>
      </c>
      <c r="H38" s="19">
        <f>IFERROR(IF($B38="","",$B38),"")</f>
        <v/>
      </c>
      <c r="I38" s="18">
        <f>IFERROR(IF($D38="Ready",$C38,""),"")</f>
        <v/>
      </c>
      <c r="J38" s="19">
        <f>IFERROR(IF($D38="","",IF($D38&lt;&gt;"Ready","Check period calendar",IF(COUNTIFS('Demand &amp; Rates'!$A$5:$A$104,$A38,'Demand &amp; Rates'!$C$5:$C$104,$B38)=0,"No demand entered",IF(COUNTIFS('Demand &amp; Rates'!$A$5:$A$104,$A38,'Demand &amp; Rates'!$C$5:$C$104,$B38)=COUNTIFS('Demand &amp; Rates'!$A$5:$A$104,$A38,'Demand &amp; Rates'!$C$5:$C$104,$B38,'Demand &amp; Rates'!$G$5:$G$104,"Ready"),"Ready","Check family demand or rate")))),"Check family demand or rate")</f>
        <v/>
      </c>
      <c r="K38" s="18">
        <f>IFERROR(IF($J38&lt;&gt;"Ready","",SUMIFS('Demand &amp; Rates'!$F$5:$F$104,'Demand &amp; Rates'!$A$5:$A$104,$A38,'Demand &amp; Rates'!$C$5:$C$104,$B38,'Demand &amp; Rates'!$G$5:$G$104,"Ready")),"")</f>
        <v/>
      </c>
      <c r="L38" s="18">
        <f>IFERROR(IF(OR($I38="",$K38=""),"",IF($K38&gt;$I38,$K38-$I38,"")),"")</f>
        <v/>
      </c>
      <c r="M38" s="19">
        <f>IFERROR(IF($D38="","",IF(AND($D38="Ready",$J38="Ready"),IF($K38&lt;=$I38,"Feasible","Gap"),"Check Inputs")),"Check Inputs")</f>
        <v/>
      </c>
      <c r="N38" s="19">
        <f>IFERROR(IF($M38="","",IF($M38="Gap","Critical resource gap",IF($M38="Feasible","No critical resource gap","Review inputs"))),"Review inputs")</f>
        <v/>
      </c>
    </row>
    <row r="39">
      <c r="A39" s="15" t="n"/>
      <c r="B39" s="16" t="n"/>
      <c r="C39" s="17" t="n"/>
      <c r="D39" s="19">
        <f>IFERROR(IF(AND($A39="",$B39="",$C39=""),"",IF(OR($A39="",$B39="",$C39=""),"Complete all inputs",IF(AND(ISNUMBER($A39),ISNUMBER($C39),$C39&gt;=0),IF(COUNTIFS($A$5:$A$104,$A39,$B$5:$B$104,$B39)=1,"Ready","Duplicate period-resource"),"Check date or numeric input"))),"Check date or numeric input")</f>
        <v/>
      </c>
      <c r="G39" s="20">
        <f>IFERROR(IF($A39="","",$A39),"")</f>
        <v/>
      </c>
      <c r="H39" s="19">
        <f>IFERROR(IF($B39="","",$B39),"")</f>
        <v/>
      </c>
      <c r="I39" s="18">
        <f>IFERROR(IF($D39="Ready",$C39,""),"")</f>
        <v/>
      </c>
      <c r="J39" s="19">
        <f>IFERROR(IF($D39="","",IF($D39&lt;&gt;"Ready","Check period calendar",IF(COUNTIFS('Demand &amp; Rates'!$A$5:$A$104,$A39,'Demand &amp; Rates'!$C$5:$C$104,$B39)=0,"No demand entered",IF(COUNTIFS('Demand &amp; Rates'!$A$5:$A$104,$A39,'Demand &amp; Rates'!$C$5:$C$104,$B39)=COUNTIFS('Demand &amp; Rates'!$A$5:$A$104,$A39,'Demand &amp; Rates'!$C$5:$C$104,$B39,'Demand &amp; Rates'!$G$5:$G$104,"Ready"),"Ready","Check family demand or rate")))),"Check family demand or rate")</f>
        <v/>
      </c>
      <c r="K39" s="18">
        <f>IFERROR(IF($J39&lt;&gt;"Ready","",SUMIFS('Demand &amp; Rates'!$F$5:$F$104,'Demand &amp; Rates'!$A$5:$A$104,$A39,'Demand &amp; Rates'!$C$5:$C$104,$B39,'Demand &amp; Rates'!$G$5:$G$104,"Ready")),"")</f>
        <v/>
      </c>
      <c r="L39" s="18">
        <f>IFERROR(IF(OR($I39="",$K39=""),"",IF($K39&gt;$I39,$K39-$I39,"")),"")</f>
        <v/>
      </c>
      <c r="M39" s="19">
        <f>IFERROR(IF($D39="","",IF(AND($D39="Ready",$J39="Ready"),IF($K39&lt;=$I39,"Feasible","Gap"),"Check Inputs")),"Check Inputs")</f>
        <v/>
      </c>
      <c r="N39" s="19">
        <f>IFERROR(IF($M39="","",IF($M39="Gap","Critical resource gap",IF($M39="Feasible","No critical resource gap","Review inputs"))),"Review inputs")</f>
        <v/>
      </c>
    </row>
    <row r="40">
      <c r="A40" s="15" t="n"/>
      <c r="B40" s="16" t="n"/>
      <c r="C40" s="17" t="n"/>
      <c r="D40" s="19">
        <f>IFERROR(IF(AND($A40="",$B40="",$C40=""),"",IF(OR($A40="",$B40="",$C40=""),"Complete all inputs",IF(AND(ISNUMBER($A40),ISNUMBER($C40),$C40&gt;=0),IF(COUNTIFS($A$5:$A$104,$A40,$B$5:$B$104,$B40)=1,"Ready","Duplicate period-resource"),"Check date or numeric input"))),"Check date or numeric input")</f>
        <v/>
      </c>
      <c r="G40" s="20">
        <f>IFERROR(IF($A40="","",$A40),"")</f>
        <v/>
      </c>
      <c r="H40" s="19">
        <f>IFERROR(IF($B40="","",$B40),"")</f>
        <v/>
      </c>
      <c r="I40" s="18">
        <f>IFERROR(IF($D40="Ready",$C40,""),"")</f>
        <v/>
      </c>
      <c r="J40" s="19">
        <f>IFERROR(IF($D40="","",IF($D40&lt;&gt;"Ready","Check period calendar",IF(COUNTIFS('Demand &amp; Rates'!$A$5:$A$104,$A40,'Demand &amp; Rates'!$C$5:$C$104,$B40)=0,"No demand entered",IF(COUNTIFS('Demand &amp; Rates'!$A$5:$A$104,$A40,'Demand &amp; Rates'!$C$5:$C$104,$B40)=COUNTIFS('Demand &amp; Rates'!$A$5:$A$104,$A40,'Demand &amp; Rates'!$C$5:$C$104,$B40,'Demand &amp; Rates'!$G$5:$G$104,"Ready"),"Ready","Check family demand or rate")))),"Check family demand or rate")</f>
        <v/>
      </c>
      <c r="K40" s="18">
        <f>IFERROR(IF($J40&lt;&gt;"Ready","",SUMIFS('Demand &amp; Rates'!$F$5:$F$104,'Demand &amp; Rates'!$A$5:$A$104,$A40,'Demand &amp; Rates'!$C$5:$C$104,$B40,'Demand &amp; Rates'!$G$5:$G$104,"Ready")),"")</f>
        <v/>
      </c>
      <c r="L40" s="18">
        <f>IFERROR(IF(OR($I40="",$K40=""),"",IF($K40&gt;$I40,$K40-$I40,"")),"")</f>
        <v/>
      </c>
      <c r="M40" s="19">
        <f>IFERROR(IF($D40="","",IF(AND($D40="Ready",$J40="Ready"),IF($K40&lt;=$I40,"Feasible","Gap"),"Check Inputs")),"Check Inputs")</f>
        <v/>
      </c>
      <c r="N40" s="19">
        <f>IFERROR(IF($M40="","",IF($M40="Gap","Critical resource gap",IF($M40="Feasible","No critical resource gap","Review inputs"))),"Review inputs")</f>
        <v/>
      </c>
    </row>
    <row r="41">
      <c r="A41" s="15" t="n"/>
      <c r="B41" s="16" t="n"/>
      <c r="C41" s="17" t="n"/>
      <c r="D41" s="19">
        <f>IFERROR(IF(AND($A41="",$B41="",$C41=""),"",IF(OR($A41="",$B41="",$C41=""),"Complete all inputs",IF(AND(ISNUMBER($A41),ISNUMBER($C41),$C41&gt;=0),IF(COUNTIFS($A$5:$A$104,$A41,$B$5:$B$104,$B41)=1,"Ready","Duplicate period-resource"),"Check date or numeric input"))),"Check date or numeric input")</f>
        <v/>
      </c>
      <c r="G41" s="20">
        <f>IFERROR(IF($A41="","",$A41),"")</f>
        <v/>
      </c>
      <c r="H41" s="19">
        <f>IFERROR(IF($B41="","",$B41),"")</f>
        <v/>
      </c>
      <c r="I41" s="18">
        <f>IFERROR(IF($D41="Ready",$C41,""),"")</f>
        <v/>
      </c>
      <c r="J41" s="19">
        <f>IFERROR(IF($D41="","",IF($D41&lt;&gt;"Ready","Check period calendar",IF(COUNTIFS('Demand &amp; Rates'!$A$5:$A$104,$A41,'Demand &amp; Rates'!$C$5:$C$104,$B41)=0,"No demand entered",IF(COUNTIFS('Demand &amp; Rates'!$A$5:$A$104,$A41,'Demand &amp; Rates'!$C$5:$C$104,$B41)=COUNTIFS('Demand &amp; Rates'!$A$5:$A$104,$A41,'Demand &amp; Rates'!$C$5:$C$104,$B41,'Demand &amp; Rates'!$G$5:$G$104,"Ready"),"Ready","Check family demand or rate")))),"Check family demand or rate")</f>
        <v/>
      </c>
      <c r="K41" s="18">
        <f>IFERROR(IF($J41&lt;&gt;"Ready","",SUMIFS('Demand &amp; Rates'!$F$5:$F$104,'Demand &amp; Rates'!$A$5:$A$104,$A41,'Demand &amp; Rates'!$C$5:$C$104,$B41,'Demand &amp; Rates'!$G$5:$G$104,"Ready")),"")</f>
        <v/>
      </c>
      <c r="L41" s="18">
        <f>IFERROR(IF(OR($I41="",$K41=""),"",IF($K41&gt;$I41,$K41-$I41,"")),"")</f>
        <v/>
      </c>
      <c r="M41" s="19">
        <f>IFERROR(IF($D41="","",IF(AND($D41="Ready",$J41="Ready"),IF($K41&lt;=$I41,"Feasible","Gap"),"Check Inputs")),"Check Inputs")</f>
        <v/>
      </c>
      <c r="N41" s="19">
        <f>IFERROR(IF($M41="","",IF($M41="Gap","Critical resource gap",IF($M41="Feasible","No critical resource gap","Review inputs"))),"Review inputs")</f>
        <v/>
      </c>
    </row>
    <row r="42">
      <c r="A42" s="15" t="n"/>
      <c r="B42" s="16" t="n"/>
      <c r="C42" s="17" t="n"/>
      <c r="D42" s="19">
        <f>IFERROR(IF(AND($A42="",$B42="",$C42=""),"",IF(OR($A42="",$B42="",$C42=""),"Complete all inputs",IF(AND(ISNUMBER($A42),ISNUMBER($C42),$C42&gt;=0),IF(COUNTIFS($A$5:$A$104,$A42,$B$5:$B$104,$B42)=1,"Ready","Duplicate period-resource"),"Check date or numeric input"))),"Check date or numeric input")</f>
        <v/>
      </c>
      <c r="G42" s="20">
        <f>IFERROR(IF($A42="","",$A42),"")</f>
        <v/>
      </c>
      <c r="H42" s="19">
        <f>IFERROR(IF($B42="","",$B42),"")</f>
        <v/>
      </c>
      <c r="I42" s="18">
        <f>IFERROR(IF($D42="Ready",$C42,""),"")</f>
        <v/>
      </c>
      <c r="J42" s="19">
        <f>IFERROR(IF($D42="","",IF($D42&lt;&gt;"Ready","Check period calendar",IF(COUNTIFS('Demand &amp; Rates'!$A$5:$A$104,$A42,'Demand &amp; Rates'!$C$5:$C$104,$B42)=0,"No demand entered",IF(COUNTIFS('Demand &amp; Rates'!$A$5:$A$104,$A42,'Demand &amp; Rates'!$C$5:$C$104,$B42)=COUNTIFS('Demand &amp; Rates'!$A$5:$A$104,$A42,'Demand &amp; Rates'!$C$5:$C$104,$B42,'Demand &amp; Rates'!$G$5:$G$104,"Ready"),"Ready","Check family demand or rate")))),"Check family demand or rate")</f>
        <v/>
      </c>
      <c r="K42" s="18">
        <f>IFERROR(IF($J42&lt;&gt;"Ready","",SUMIFS('Demand &amp; Rates'!$F$5:$F$104,'Demand &amp; Rates'!$A$5:$A$104,$A42,'Demand &amp; Rates'!$C$5:$C$104,$B42,'Demand &amp; Rates'!$G$5:$G$104,"Ready")),"")</f>
        <v/>
      </c>
      <c r="L42" s="18">
        <f>IFERROR(IF(OR($I42="",$K42=""),"",IF($K42&gt;$I42,$K42-$I42,"")),"")</f>
        <v/>
      </c>
      <c r="M42" s="19">
        <f>IFERROR(IF($D42="","",IF(AND($D42="Ready",$J42="Ready"),IF($K42&lt;=$I42,"Feasible","Gap"),"Check Inputs")),"Check Inputs")</f>
        <v/>
      </c>
      <c r="N42" s="19">
        <f>IFERROR(IF($M42="","",IF($M42="Gap","Critical resource gap",IF($M42="Feasible","No critical resource gap","Review inputs"))),"Review inputs")</f>
        <v/>
      </c>
    </row>
    <row r="43">
      <c r="A43" s="15" t="n"/>
      <c r="B43" s="16" t="n"/>
      <c r="C43" s="17" t="n"/>
      <c r="D43" s="19">
        <f>IFERROR(IF(AND($A43="",$B43="",$C43=""),"",IF(OR($A43="",$B43="",$C43=""),"Complete all inputs",IF(AND(ISNUMBER($A43),ISNUMBER($C43),$C43&gt;=0),IF(COUNTIFS($A$5:$A$104,$A43,$B$5:$B$104,$B43)=1,"Ready","Duplicate period-resource"),"Check date or numeric input"))),"Check date or numeric input")</f>
        <v/>
      </c>
      <c r="G43" s="20">
        <f>IFERROR(IF($A43="","",$A43),"")</f>
        <v/>
      </c>
      <c r="H43" s="19">
        <f>IFERROR(IF($B43="","",$B43),"")</f>
        <v/>
      </c>
      <c r="I43" s="18">
        <f>IFERROR(IF($D43="Ready",$C43,""),"")</f>
        <v/>
      </c>
      <c r="J43" s="19">
        <f>IFERROR(IF($D43="","",IF($D43&lt;&gt;"Ready","Check period calendar",IF(COUNTIFS('Demand &amp; Rates'!$A$5:$A$104,$A43,'Demand &amp; Rates'!$C$5:$C$104,$B43)=0,"No demand entered",IF(COUNTIFS('Demand &amp; Rates'!$A$5:$A$104,$A43,'Demand &amp; Rates'!$C$5:$C$104,$B43)=COUNTIFS('Demand &amp; Rates'!$A$5:$A$104,$A43,'Demand &amp; Rates'!$C$5:$C$104,$B43,'Demand &amp; Rates'!$G$5:$G$104,"Ready"),"Ready","Check family demand or rate")))),"Check family demand or rate")</f>
        <v/>
      </c>
      <c r="K43" s="18">
        <f>IFERROR(IF($J43&lt;&gt;"Ready","",SUMIFS('Demand &amp; Rates'!$F$5:$F$104,'Demand &amp; Rates'!$A$5:$A$104,$A43,'Demand &amp; Rates'!$C$5:$C$104,$B43,'Demand &amp; Rates'!$G$5:$G$104,"Ready")),"")</f>
        <v/>
      </c>
      <c r="L43" s="18">
        <f>IFERROR(IF(OR($I43="",$K43=""),"",IF($K43&gt;$I43,$K43-$I43,"")),"")</f>
        <v/>
      </c>
      <c r="M43" s="19">
        <f>IFERROR(IF($D43="","",IF(AND($D43="Ready",$J43="Ready"),IF($K43&lt;=$I43,"Feasible","Gap"),"Check Inputs")),"Check Inputs")</f>
        <v/>
      </c>
      <c r="N43" s="19">
        <f>IFERROR(IF($M43="","",IF($M43="Gap","Critical resource gap",IF($M43="Feasible","No critical resource gap","Review inputs"))),"Review inputs")</f>
        <v/>
      </c>
    </row>
    <row r="44">
      <c r="A44" s="15" t="n"/>
      <c r="B44" s="16" t="n"/>
      <c r="C44" s="17" t="n"/>
      <c r="D44" s="19">
        <f>IFERROR(IF(AND($A44="",$B44="",$C44=""),"",IF(OR($A44="",$B44="",$C44=""),"Complete all inputs",IF(AND(ISNUMBER($A44),ISNUMBER($C44),$C44&gt;=0),IF(COUNTIFS($A$5:$A$104,$A44,$B$5:$B$104,$B44)=1,"Ready","Duplicate period-resource"),"Check date or numeric input"))),"Check date or numeric input")</f>
        <v/>
      </c>
      <c r="G44" s="20">
        <f>IFERROR(IF($A44="","",$A44),"")</f>
        <v/>
      </c>
      <c r="H44" s="19">
        <f>IFERROR(IF($B44="","",$B44),"")</f>
        <v/>
      </c>
      <c r="I44" s="18">
        <f>IFERROR(IF($D44="Ready",$C44,""),"")</f>
        <v/>
      </c>
      <c r="J44" s="19">
        <f>IFERROR(IF($D44="","",IF($D44&lt;&gt;"Ready","Check period calendar",IF(COUNTIFS('Demand &amp; Rates'!$A$5:$A$104,$A44,'Demand &amp; Rates'!$C$5:$C$104,$B44)=0,"No demand entered",IF(COUNTIFS('Demand &amp; Rates'!$A$5:$A$104,$A44,'Demand &amp; Rates'!$C$5:$C$104,$B44)=COUNTIFS('Demand &amp; Rates'!$A$5:$A$104,$A44,'Demand &amp; Rates'!$C$5:$C$104,$B44,'Demand &amp; Rates'!$G$5:$G$104,"Ready"),"Ready","Check family demand or rate")))),"Check family demand or rate")</f>
        <v/>
      </c>
      <c r="K44" s="18">
        <f>IFERROR(IF($J44&lt;&gt;"Ready","",SUMIFS('Demand &amp; Rates'!$F$5:$F$104,'Demand &amp; Rates'!$A$5:$A$104,$A44,'Demand &amp; Rates'!$C$5:$C$104,$B44,'Demand &amp; Rates'!$G$5:$G$104,"Ready")),"")</f>
        <v/>
      </c>
      <c r="L44" s="18">
        <f>IFERROR(IF(OR($I44="",$K44=""),"",IF($K44&gt;$I44,$K44-$I44,"")),"")</f>
        <v/>
      </c>
      <c r="M44" s="19">
        <f>IFERROR(IF($D44="","",IF(AND($D44="Ready",$J44="Ready"),IF($K44&lt;=$I44,"Feasible","Gap"),"Check Inputs")),"Check Inputs")</f>
        <v/>
      </c>
      <c r="N44" s="19">
        <f>IFERROR(IF($M44="","",IF($M44="Gap","Critical resource gap",IF($M44="Feasible","No critical resource gap","Review inputs"))),"Review inputs")</f>
        <v/>
      </c>
    </row>
    <row r="45">
      <c r="A45" s="15" t="n"/>
      <c r="B45" s="16" t="n"/>
      <c r="C45" s="17" t="n"/>
      <c r="D45" s="19">
        <f>IFERROR(IF(AND($A45="",$B45="",$C45=""),"",IF(OR($A45="",$B45="",$C45=""),"Complete all inputs",IF(AND(ISNUMBER($A45),ISNUMBER($C45),$C45&gt;=0),IF(COUNTIFS($A$5:$A$104,$A45,$B$5:$B$104,$B45)=1,"Ready","Duplicate period-resource"),"Check date or numeric input"))),"Check date or numeric input")</f>
        <v/>
      </c>
      <c r="G45" s="20">
        <f>IFERROR(IF($A45="","",$A45),"")</f>
        <v/>
      </c>
      <c r="H45" s="19">
        <f>IFERROR(IF($B45="","",$B45),"")</f>
        <v/>
      </c>
      <c r="I45" s="18">
        <f>IFERROR(IF($D45="Ready",$C45,""),"")</f>
        <v/>
      </c>
      <c r="J45" s="19">
        <f>IFERROR(IF($D45="","",IF($D45&lt;&gt;"Ready","Check period calendar",IF(COUNTIFS('Demand &amp; Rates'!$A$5:$A$104,$A45,'Demand &amp; Rates'!$C$5:$C$104,$B45)=0,"No demand entered",IF(COUNTIFS('Demand &amp; Rates'!$A$5:$A$104,$A45,'Demand &amp; Rates'!$C$5:$C$104,$B45)=COUNTIFS('Demand &amp; Rates'!$A$5:$A$104,$A45,'Demand &amp; Rates'!$C$5:$C$104,$B45,'Demand &amp; Rates'!$G$5:$G$104,"Ready"),"Ready","Check family demand or rate")))),"Check family demand or rate")</f>
        <v/>
      </c>
      <c r="K45" s="18">
        <f>IFERROR(IF($J45&lt;&gt;"Ready","",SUMIFS('Demand &amp; Rates'!$F$5:$F$104,'Demand &amp; Rates'!$A$5:$A$104,$A45,'Demand &amp; Rates'!$C$5:$C$104,$B45,'Demand &amp; Rates'!$G$5:$G$104,"Ready")),"")</f>
        <v/>
      </c>
      <c r="L45" s="18">
        <f>IFERROR(IF(OR($I45="",$K45=""),"",IF($K45&gt;$I45,$K45-$I45,"")),"")</f>
        <v/>
      </c>
      <c r="M45" s="19">
        <f>IFERROR(IF($D45="","",IF(AND($D45="Ready",$J45="Ready"),IF($K45&lt;=$I45,"Feasible","Gap"),"Check Inputs")),"Check Inputs")</f>
        <v/>
      </c>
      <c r="N45" s="19">
        <f>IFERROR(IF($M45="","",IF($M45="Gap","Critical resource gap",IF($M45="Feasible","No critical resource gap","Review inputs"))),"Review inputs")</f>
        <v/>
      </c>
    </row>
    <row r="46">
      <c r="A46" s="15" t="n"/>
      <c r="B46" s="16" t="n"/>
      <c r="C46" s="17" t="n"/>
      <c r="D46" s="19">
        <f>IFERROR(IF(AND($A46="",$B46="",$C46=""),"",IF(OR($A46="",$B46="",$C46=""),"Complete all inputs",IF(AND(ISNUMBER($A46),ISNUMBER($C46),$C46&gt;=0),IF(COUNTIFS($A$5:$A$104,$A46,$B$5:$B$104,$B46)=1,"Ready","Duplicate period-resource"),"Check date or numeric input"))),"Check date or numeric input")</f>
        <v/>
      </c>
      <c r="G46" s="20">
        <f>IFERROR(IF($A46="","",$A46),"")</f>
        <v/>
      </c>
      <c r="H46" s="19">
        <f>IFERROR(IF($B46="","",$B46),"")</f>
        <v/>
      </c>
      <c r="I46" s="18">
        <f>IFERROR(IF($D46="Ready",$C46,""),"")</f>
        <v/>
      </c>
      <c r="J46" s="19">
        <f>IFERROR(IF($D46="","",IF($D46&lt;&gt;"Ready","Check period calendar",IF(COUNTIFS('Demand &amp; Rates'!$A$5:$A$104,$A46,'Demand &amp; Rates'!$C$5:$C$104,$B46)=0,"No demand entered",IF(COUNTIFS('Demand &amp; Rates'!$A$5:$A$104,$A46,'Demand &amp; Rates'!$C$5:$C$104,$B46)=COUNTIFS('Demand &amp; Rates'!$A$5:$A$104,$A46,'Demand &amp; Rates'!$C$5:$C$104,$B46,'Demand &amp; Rates'!$G$5:$G$104,"Ready"),"Ready","Check family demand or rate")))),"Check family demand or rate")</f>
        <v/>
      </c>
      <c r="K46" s="18">
        <f>IFERROR(IF($J46&lt;&gt;"Ready","",SUMIFS('Demand &amp; Rates'!$F$5:$F$104,'Demand &amp; Rates'!$A$5:$A$104,$A46,'Demand &amp; Rates'!$C$5:$C$104,$B46,'Demand &amp; Rates'!$G$5:$G$104,"Ready")),"")</f>
        <v/>
      </c>
      <c r="L46" s="18">
        <f>IFERROR(IF(OR($I46="",$K46=""),"",IF($K46&gt;$I46,$K46-$I46,"")),"")</f>
        <v/>
      </c>
      <c r="M46" s="19">
        <f>IFERROR(IF($D46="","",IF(AND($D46="Ready",$J46="Ready"),IF($K46&lt;=$I46,"Feasible","Gap"),"Check Inputs")),"Check Inputs")</f>
        <v/>
      </c>
      <c r="N46" s="19">
        <f>IFERROR(IF($M46="","",IF($M46="Gap","Critical resource gap",IF($M46="Feasible","No critical resource gap","Review inputs"))),"Review inputs")</f>
        <v/>
      </c>
    </row>
    <row r="47">
      <c r="A47" s="15" t="n"/>
      <c r="B47" s="16" t="n"/>
      <c r="C47" s="17" t="n"/>
      <c r="D47" s="19">
        <f>IFERROR(IF(AND($A47="",$B47="",$C47=""),"",IF(OR($A47="",$B47="",$C47=""),"Complete all inputs",IF(AND(ISNUMBER($A47),ISNUMBER($C47),$C47&gt;=0),IF(COUNTIFS($A$5:$A$104,$A47,$B$5:$B$104,$B47)=1,"Ready","Duplicate period-resource"),"Check date or numeric input"))),"Check date or numeric input")</f>
        <v/>
      </c>
      <c r="G47" s="20">
        <f>IFERROR(IF($A47="","",$A47),"")</f>
        <v/>
      </c>
      <c r="H47" s="19">
        <f>IFERROR(IF($B47="","",$B47),"")</f>
        <v/>
      </c>
      <c r="I47" s="18">
        <f>IFERROR(IF($D47="Ready",$C47,""),"")</f>
        <v/>
      </c>
      <c r="J47" s="19">
        <f>IFERROR(IF($D47="","",IF($D47&lt;&gt;"Ready","Check period calendar",IF(COUNTIFS('Demand &amp; Rates'!$A$5:$A$104,$A47,'Demand &amp; Rates'!$C$5:$C$104,$B47)=0,"No demand entered",IF(COUNTIFS('Demand &amp; Rates'!$A$5:$A$104,$A47,'Demand &amp; Rates'!$C$5:$C$104,$B47)=COUNTIFS('Demand &amp; Rates'!$A$5:$A$104,$A47,'Demand &amp; Rates'!$C$5:$C$104,$B47,'Demand &amp; Rates'!$G$5:$G$104,"Ready"),"Ready","Check family demand or rate")))),"Check family demand or rate")</f>
        <v/>
      </c>
      <c r="K47" s="18">
        <f>IFERROR(IF($J47&lt;&gt;"Ready","",SUMIFS('Demand &amp; Rates'!$F$5:$F$104,'Demand &amp; Rates'!$A$5:$A$104,$A47,'Demand &amp; Rates'!$C$5:$C$104,$B47,'Demand &amp; Rates'!$G$5:$G$104,"Ready")),"")</f>
        <v/>
      </c>
      <c r="L47" s="18">
        <f>IFERROR(IF(OR($I47="",$K47=""),"",IF($K47&gt;$I47,$K47-$I47,"")),"")</f>
        <v/>
      </c>
      <c r="M47" s="19">
        <f>IFERROR(IF($D47="","",IF(AND($D47="Ready",$J47="Ready"),IF($K47&lt;=$I47,"Feasible","Gap"),"Check Inputs")),"Check Inputs")</f>
        <v/>
      </c>
      <c r="N47" s="19">
        <f>IFERROR(IF($M47="","",IF($M47="Gap","Critical resource gap",IF($M47="Feasible","No critical resource gap","Review inputs"))),"Review inputs")</f>
        <v/>
      </c>
    </row>
    <row r="48">
      <c r="A48" s="15" t="n"/>
      <c r="B48" s="16" t="n"/>
      <c r="C48" s="17" t="n"/>
      <c r="D48" s="19">
        <f>IFERROR(IF(AND($A48="",$B48="",$C48=""),"",IF(OR($A48="",$B48="",$C48=""),"Complete all inputs",IF(AND(ISNUMBER($A48),ISNUMBER($C48),$C48&gt;=0),IF(COUNTIFS($A$5:$A$104,$A48,$B$5:$B$104,$B48)=1,"Ready","Duplicate period-resource"),"Check date or numeric input"))),"Check date or numeric input")</f>
        <v/>
      </c>
      <c r="G48" s="20">
        <f>IFERROR(IF($A48="","",$A48),"")</f>
        <v/>
      </c>
      <c r="H48" s="19">
        <f>IFERROR(IF($B48="","",$B48),"")</f>
        <v/>
      </c>
      <c r="I48" s="18">
        <f>IFERROR(IF($D48="Ready",$C48,""),"")</f>
        <v/>
      </c>
      <c r="J48" s="19">
        <f>IFERROR(IF($D48="","",IF($D48&lt;&gt;"Ready","Check period calendar",IF(COUNTIFS('Demand &amp; Rates'!$A$5:$A$104,$A48,'Demand &amp; Rates'!$C$5:$C$104,$B48)=0,"No demand entered",IF(COUNTIFS('Demand &amp; Rates'!$A$5:$A$104,$A48,'Demand &amp; Rates'!$C$5:$C$104,$B48)=COUNTIFS('Demand &amp; Rates'!$A$5:$A$104,$A48,'Demand &amp; Rates'!$C$5:$C$104,$B48,'Demand &amp; Rates'!$G$5:$G$104,"Ready"),"Ready","Check family demand or rate")))),"Check family demand or rate")</f>
        <v/>
      </c>
      <c r="K48" s="18">
        <f>IFERROR(IF($J48&lt;&gt;"Ready","",SUMIFS('Demand &amp; Rates'!$F$5:$F$104,'Demand &amp; Rates'!$A$5:$A$104,$A48,'Demand &amp; Rates'!$C$5:$C$104,$B48,'Demand &amp; Rates'!$G$5:$G$104,"Ready")),"")</f>
        <v/>
      </c>
      <c r="L48" s="18">
        <f>IFERROR(IF(OR($I48="",$K48=""),"",IF($K48&gt;$I48,$K48-$I48,"")),"")</f>
        <v/>
      </c>
      <c r="M48" s="19">
        <f>IFERROR(IF($D48="","",IF(AND($D48="Ready",$J48="Ready"),IF($K48&lt;=$I48,"Feasible","Gap"),"Check Inputs")),"Check Inputs")</f>
        <v/>
      </c>
      <c r="N48" s="19">
        <f>IFERROR(IF($M48="","",IF($M48="Gap","Critical resource gap",IF($M48="Feasible","No critical resource gap","Review inputs"))),"Review inputs")</f>
        <v/>
      </c>
    </row>
    <row r="49">
      <c r="A49" s="15" t="n"/>
      <c r="B49" s="16" t="n"/>
      <c r="C49" s="17" t="n"/>
      <c r="D49" s="19">
        <f>IFERROR(IF(AND($A49="",$B49="",$C49=""),"",IF(OR($A49="",$B49="",$C49=""),"Complete all inputs",IF(AND(ISNUMBER($A49),ISNUMBER($C49),$C49&gt;=0),IF(COUNTIFS($A$5:$A$104,$A49,$B$5:$B$104,$B49)=1,"Ready","Duplicate period-resource"),"Check date or numeric input"))),"Check date or numeric input")</f>
        <v/>
      </c>
      <c r="G49" s="20">
        <f>IFERROR(IF($A49="","",$A49),"")</f>
        <v/>
      </c>
      <c r="H49" s="19">
        <f>IFERROR(IF($B49="","",$B49),"")</f>
        <v/>
      </c>
      <c r="I49" s="18">
        <f>IFERROR(IF($D49="Ready",$C49,""),"")</f>
        <v/>
      </c>
      <c r="J49" s="19">
        <f>IFERROR(IF($D49="","",IF($D49&lt;&gt;"Ready","Check period calendar",IF(COUNTIFS('Demand &amp; Rates'!$A$5:$A$104,$A49,'Demand &amp; Rates'!$C$5:$C$104,$B49)=0,"No demand entered",IF(COUNTIFS('Demand &amp; Rates'!$A$5:$A$104,$A49,'Demand &amp; Rates'!$C$5:$C$104,$B49)=COUNTIFS('Demand &amp; Rates'!$A$5:$A$104,$A49,'Demand &amp; Rates'!$C$5:$C$104,$B49,'Demand &amp; Rates'!$G$5:$G$104,"Ready"),"Ready","Check family demand or rate")))),"Check family demand or rate")</f>
        <v/>
      </c>
      <c r="K49" s="18">
        <f>IFERROR(IF($J49&lt;&gt;"Ready","",SUMIFS('Demand &amp; Rates'!$F$5:$F$104,'Demand &amp; Rates'!$A$5:$A$104,$A49,'Demand &amp; Rates'!$C$5:$C$104,$B49,'Demand &amp; Rates'!$G$5:$G$104,"Ready")),"")</f>
        <v/>
      </c>
      <c r="L49" s="18">
        <f>IFERROR(IF(OR($I49="",$K49=""),"",IF($K49&gt;$I49,$K49-$I49,"")),"")</f>
        <v/>
      </c>
      <c r="M49" s="19">
        <f>IFERROR(IF($D49="","",IF(AND($D49="Ready",$J49="Ready"),IF($K49&lt;=$I49,"Feasible","Gap"),"Check Inputs")),"Check Inputs")</f>
        <v/>
      </c>
      <c r="N49" s="19">
        <f>IFERROR(IF($M49="","",IF($M49="Gap","Critical resource gap",IF($M49="Feasible","No critical resource gap","Review inputs"))),"Review inputs")</f>
        <v/>
      </c>
    </row>
    <row r="50">
      <c r="A50" s="15" t="n"/>
      <c r="B50" s="16" t="n"/>
      <c r="C50" s="17" t="n"/>
      <c r="D50" s="19">
        <f>IFERROR(IF(AND($A50="",$B50="",$C50=""),"",IF(OR($A50="",$B50="",$C50=""),"Complete all inputs",IF(AND(ISNUMBER($A50),ISNUMBER($C50),$C50&gt;=0),IF(COUNTIFS($A$5:$A$104,$A50,$B$5:$B$104,$B50)=1,"Ready","Duplicate period-resource"),"Check date or numeric input"))),"Check date or numeric input")</f>
        <v/>
      </c>
      <c r="G50" s="20">
        <f>IFERROR(IF($A50="","",$A50),"")</f>
        <v/>
      </c>
      <c r="H50" s="19">
        <f>IFERROR(IF($B50="","",$B50),"")</f>
        <v/>
      </c>
      <c r="I50" s="18">
        <f>IFERROR(IF($D50="Ready",$C50,""),"")</f>
        <v/>
      </c>
      <c r="J50" s="19">
        <f>IFERROR(IF($D50="","",IF($D50&lt;&gt;"Ready","Check period calendar",IF(COUNTIFS('Demand &amp; Rates'!$A$5:$A$104,$A50,'Demand &amp; Rates'!$C$5:$C$104,$B50)=0,"No demand entered",IF(COUNTIFS('Demand &amp; Rates'!$A$5:$A$104,$A50,'Demand &amp; Rates'!$C$5:$C$104,$B50)=COUNTIFS('Demand &amp; Rates'!$A$5:$A$104,$A50,'Demand &amp; Rates'!$C$5:$C$104,$B50,'Demand &amp; Rates'!$G$5:$G$104,"Ready"),"Ready","Check family demand or rate")))),"Check family demand or rate")</f>
        <v/>
      </c>
      <c r="K50" s="18">
        <f>IFERROR(IF($J50&lt;&gt;"Ready","",SUMIFS('Demand &amp; Rates'!$F$5:$F$104,'Demand &amp; Rates'!$A$5:$A$104,$A50,'Demand &amp; Rates'!$C$5:$C$104,$B50,'Demand &amp; Rates'!$G$5:$G$104,"Ready")),"")</f>
        <v/>
      </c>
      <c r="L50" s="18">
        <f>IFERROR(IF(OR($I50="",$K50=""),"",IF($K50&gt;$I50,$K50-$I50,"")),"")</f>
        <v/>
      </c>
      <c r="M50" s="19">
        <f>IFERROR(IF($D50="","",IF(AND($D50="Ready",$J50="Ready"),IF($K50&lt;=$I50,"Feasible","Gap"),"Check Inputs")),"Check Inputs")</f>
        <v/>
      </c>
      <c r="N50" s="19">
        <f>IFERROR(IF($M50="","",IF($M50="Gap","Critical resource gap",IF($M50="Feasible","No critical resource gap","Review inputs"))),"Review inputs")</f>
        <v/>
      </c>
    </row>
    <row r="51">
      <c r="A51" s="15" t="n"/>
      <c r="B51" s="16" t="n"/>
      <c r="C51" s="17" t="n"/>
      <c r="D51" s="19">
        <f>IFERROR(IF(AND($A51="",$B51="",$C51=""),"",IF(OR($A51="",$B51="",$C51=""),"Complete all inputs",IF(AND(ISNUMBER($A51),ISNUMBER($C51),$C51&gt;=0),IF(COUNTIFS($A$5:$A$104,$A51,$B$5:$B$104,$B51)=1,"Ready","Duplicate period-resource"),"Check date or numeric input"))),"Check date or numeric input")</f>
        <v/>
      </c>
      <c r="G51" s="20">
        <f>IFERROR(IF($A51="","",$A51),"")</f>
        <v/>
      </c>
      <c r="H51" s="19">
        <f>IFERROR(IF($B51="","",$B51),"")</f>
        <v/>
      </c>
      <c r="I51" s="18">
        <f>IFERROR(IF($D51="Ready",$C51,""),"")</f>
        <v/>
      </c>
      <c r="J51" s="19">
        <f>IFERROR(IF($D51="","",IF($D51&lt;&gt;"Ready","Check period calendar",IF(COUNTIFS('Demand &amp; Rates'!$A$5:$A$104,$A51,'Demand &amp; Rates'!$C$5:$C$104,$B51)=0,"No demand entered",IF(COUNTIFS('Demand &amp; Rates'!$A$5:$A$104,$A51,'Demand &amp; Rates'!$C$5:$C$104,$B51)=COUNTIFS('Demand &amp; Rates'!$A$5:$A$104,$A51,'Demand &amp; Rates'!$C$5:$C$104,$B51,'Demand &amp; Rates'!$G$5:$G$104,"Ready"),"Ready","Check family demand or rate")))),"Check family demand or rate")</f>
        <v/>
      </c>
      <c r="K51" s="18">
        <f>IFERROR(IF($J51&lt;&gt;"Ready","",SUMIFS('Demand &amp; Rates'!$F$5:$F$104,'Demand &amp; Rates'!$A$5:$A$104,$A51,'Demand &amp; Rates'!$C$5:$C$104,$B51,'Demand &amp; Rates'!$G$5:$G$104,"Ready")),"")</f>
        <v/>
      </c>
      <c r="L51" s="18">
        <f>IFERROR(IF(OR($I51="",$K51=""),"",IF($K51&gt;$I51,$K51-$I51,"")),"")</f>
        <v/>
      </c>
      <c r="M51" s="19">
        <f>IFERROR(IF($D51="","",IF(AND($D51="Ready",$J51="Ready"),IF($K51&lt;=$I51,"Feasible","Gap"),"Check Inputs")),"Check Inputs")</f>
        <v/>
      </c>
      <c r="N51" s="19">
        <f>IFERROR(IF($M51="","",IF($M51="Gap","Critical resource gap",IF($M51="Feasible","No critical resource gap","Review inputs"))),"Review inputs")</f>
        <v/>
      </c>
    </row>
    <row r="52">
      <c r="A52" s="15" t="n"/>
      <c r="B52" s="16" t="n"/>
      <c r="C52" s="17" t="n"/>
      <c r="D52" s="19">
        <f>IFERROR(IF(AND($A52="",$B52="",$C52=""),"",IF(OR($A52="",$B52="",$C52=""),"Complete all inputs",IF(AND(ISNUMBER($A52),ISNUMBER($C52),$C52&gt;=0),IF(COUNTIFS($A$5:$A$104,$A52,$B$5:$B$104,$B52)=1,"Ready","Duplicate period-resource"),"Check date or numeric input"))),"Check date or numeric input")</f>
        <v/>
      </c>
      <c r="G52" s="20">
        <f>IFERROR(IF($A52="","",$A52),"")</f>
        <v/>
      </c>
      <c r="H52" s="19">
        <f>IFERROR(IF($B52="","",$B52),"")</f>
        <v/>
      </c>
      <c r="I52" s="18">
        <f>IFERROR(IF($D52="Ready",$C52,""),"")</f>
        <v/>
      </c>
      <c r="J52" s="19">
        <f>IFERROR(IF($D52="","",IF($D52&lt;&gt;"Ready","Check period calendar",IF(COUNTIFS('Demand &amp; Rates'!$A$5:$A$104,$A52,'Demand &amp; Rates'!$C$5:$C$104,$B52)=0,"No demand entered",IF(COUNTIFS('Demand &amp; Rates'!$A$5:$A$104,$A52,'Demand &amp; Rates'!$C$5:$C$104,$B52)=COUNTIFS('Demand &amp; Rates'!$A$5:$A$104,$A52,'Demand &amp; Rates'!$C$5:$C$104,$B52,'Demand &amp; Rates'!$G$5:$G$104,"Ready"),"Ready","Check family demand or rate")))),"Check family demand or rate")</f>
        <v/>
      </c>
      <c r="K52" s="18">
        <f>IFERROR(IF($J52&lt;&gt;"Ready","",SUMIFS('Demand &amp; Rates'!$F$5:$F$104,'Demand &amp; Rates'!$A$5:$A$104,$A52,'Demand &amp; Rates'!$C$5:$C$104,$B52,'Demand &amp; Rates'!$G$5:$G$104,"Ready")),"")</f>
        <v/>
      </c>
      <c r="L52" s="18">
        <f>IFERROR(IF(OR($I52="",$K52=""),"",IF($K52&gt;$I52,$K52-$I52,"")),"")</f>
        <v/>
      </c>
      <c r="M52" s="19">
        <f>IFERROR(IF($D52="","",IF(AND($D52="Ready",$J52="Ready"),IF($K52&lt;=$I52,"Feasible","Gap"),"Check Inputs")),"Check Inputs")</f>
        <v/>
      </c>
      <c r="N52" s="19">
        <f>IFERROR(IF($M52="","",IF($M52="Gap","Critical resource gap",IF($M52="Feasible","No critical resource gap","Review inputs"))),"Review inputs")</f>
        <v/>
      </c>
    </row>
    <row r="53">
      <c r="A53" s="15" t="n"/>
      <c r="B53" s="16" t="n"/>
      <c r="C53" s="17" t="n"/>
      <c r="D53" s="19">
        <f>IFERROR(IF(AND($A53="",$B53="",$C53=""),"",IF(OR($A53="",$B53="",$C53=""),"Complete all inputs",IF(AND(ISNUMBER($A53),ISNUMBER($C53),$C53&gt;=0),IF(COUNTIFS($A$5:$A$104,$A53,$B$5:$B$104,$B53)=1,"Ready","Duplicate period-resource"),"Check date or numeric input"))),"Check date or numeric input")</f>
        <v/>
      </c>
      <c r="G53" s="20">
        <f>IFERROR(IF($A53="","",$A53),"")</f>
        <v/>
      </c>
      <c r="H53" s="19">
        <f>IFERROR(IF($B53="","",$B53),"")</f>
        <v/>
      </c>
      <c r="I53" s="18">
        <f>IFERROR(IF($D53="Ready",$C53,""),"")</f>
        <v/>
      </c>
      <c r="J53" s="19">
        <f>IFERROR(IF($D53="","",IF($D53&lt;&gt;"Ready","Check period calendar",IF(COUNTIFS('Demand &amp; Rates'!$A$5:$A$104,$A53,'Demand &amp; Rates'!$C$5:$C$104,$B53)=0,"No demand entered",IF(COUNTIFS('Demand &amp; Rates'!$A$5:$A$104,$A53,'Demand &amp; Rates'!$C$5:$C$104,$B53)=COUNTIFS('Demand &amp; Rates'!$A$5:$A$104,$A53,'Demand &amp; Rates'!$C$5:$C$104,$B53,'Demand &amp; Rates'!$G$5:$G$104,"Ready"),"Ready","Check family demand or rate")))),"Check family demand or rate")</f>
        <v/>
      </c>
      <c r="K53" s="18">
        <f>IFERROR(IF($J53&lt;&gt;"Ready","",SUMIFS('Demand &amp; Rates'!$F$5:$F$104,'Demand &amp; Rates'!$A$5:$A$104,$A53,'Demand &amp; Rates'!$C$5:$C$104,$B53,'Demand &amp; Rates'!$G$5:$G$104,"Ready")),"")</f>
        <v/>
      </c>
      <c r="L53" s="18">
        <f>IFERROR(IF(OR($I53="",$K53=""),"",IF($K53&gt;$I53,$K53-$I53,"")),"")</f>
        <v/>
      </c>
      <c r="M53" s="19">
        <f>IFERROR(IF($D53="","",IF(AND($D53="Ready",$J53="Ready"),IF($K53&lt;=$I53,"Feasible","Gap"),"Check Inputs")),"Check Inputs")</f>
        <v/>
      </c>
      <c r="N53" s="19">
        <f>IFERROR(IF($M53="","",IF($M53="Gap","Critical resource gap",IF($M53="Feasible","No critical resource gap","Review inputs"))),"Review inputs")</f>
        <v/>
      </c>
    </row>
    <row r="54">
      <c r="A54" s="15" t="n"/>
      <c r="B54" s="16" t="n"/>
      <c r="C54" s="17" t="n"/>
      <c r="D54" s="19">
        <f>IFERROR(IF(AND($A54="",$B54="",$C54=""),"",IF(OR($A54="",$B54="",$C54=""),"Complete all inputs",IF(AND(ISNUMBER($A54),ISNUMBER($C54),$C54&gt;=0),IF(COUNTIFS($A$5:$A$104,$A54,$B$5:$B$104,$B54)=1,"Ready","Duplicate period-resource"),"Check date or numeric input"))),"Check date or numeric input")</f>
        <v/>
      </c>
      <c r="G54" s="20">
        <f>IFERROR(IF($A54="","",$A54),"")</f>
        <v/>
      </c>
      <c r="H54" s="19">
        <f>IFERROR(IF($B54="","",$B54),"")</f>
        <v/>
      </c>
      <c r="I54" s="18">
        <f>IFERROR(IF($D54="Ready",$C54,""),"")</f>
        <v/>
      </c>
      <c r="J54" s="19">
        <f>IFERROR(IF($D54="","",IF($D54&lt;&gt;"Ready","Check period calendar",IF(COUNTIFS('Demand &amp; Rates'!$A$5:$A$104,$A54,'Demand &amp; Rates'!$C$5:$C$104,$B54)=0,"No demand entered",IF(COUNTIFS('Demand &amp; Rates'!$A$5:$A$104,$A54,'Demand &amp; Rates'!$C$5:$C$104,$B54)=COUNTIFS('Demand &amp; Rates'!$A$5:$A$104,$A54,'Demand &amp; Rates'!$C$5:$C$104,$B54,'Demand &amp; Rates'!$G$5:$G$104,"Ready"),"Ready","Check family demand or rate")))),"Check family demand or rate")</f>
        <v/>
      </c>
      <c r="K54" s="18">
        <f>IFERROR(IF($J54&lt;&gt;"Ready","",SUMIFS('Demand &amp; Rates'!$F$5:$F$104,'Demand &amp; Rates'!$A$5:$A$104,$A54,'Demand &amp; Rates'!$C$5:$C$104,$B54,'Demand &amp; Rates'!$G$5:$G$104,"Ready")),"")</f>
        <v/>
      </c>
      <c r="L54" s="18">
        <f>IFERROR(IF(OR($I54="",$K54=""),"",IF($K54&gt;$I54,$K54-$I54,"")),"")</f>
        <v/>
      </c>
      <c r="M54" s="19">
        <f>IFERROR(IF($D54="","",IF(AND($D54="Ready",$J54="Ready"),IF($K54&lt;=$I54,"Feasible","Gap"),"Check Inputs")),"Check Inputs")</f>
        <v/>
      </c>
      <c r="N54" s="19">
        <f>IFERROR(IF($M54="","",IF($M54="Gap","Critical resource gap",IF($M54="Feasible","No critical resource gap","Review inputs"))),"Review inputs")</f>
        <v/>
      </c>
    </row>
    <row r="55">
      <c r="A55" s="15" t="n"/>
      <c r="B55" s="16" t="n"/>
      <c r="C55" s="17" t="n"/>
      <c r="D55" s="19">
        <f>IFERROR(IF(AND($A55="",$B55="",$C55=""),"",IF(OR($A55="",$B55="",$C55=""),"Complete all inputs",IF(AND(ISNUMBER($A55),ISNUMBER($C55),$C55&gt;=0),IF(COUNTIFS($A$5:$A$104,$A55,$B$5:$B$104,$B55)=1,"Ready","Duplicate period-resource"),"Check date or numeric input"))),"Check date or numeric input")</f>
        <v/>
      </c>
      <c r="G55" s="20">
        <f>IFERROR(IF($A55="","",$A55),"")</f>
        <v/>
      </c>
      <c r="H55" s="19">
        <f>IFERROR(IF($B55="","",$B55),"")</f>
        <v/>
      </c>
      <c r="I55" s="18">
        <f>IFERROR(IF($D55="Ready",$C55,""),"")</f>
        <v/>
      </c>
      <c r="J55" s="19">
        <f>IFERROR(IF($D55="","",IF($D55&lt;&gt;"Ready","Check period calendar",IF(COUNTIFS('Demand &amp; Rates'!$A$5:$A$104,$A55,'Demand &amp; Rates'!$C$5:$C$104,$B55)=0,"No demand entered",IF(COUNTIFS('Demand &amp; Rates'!$A$5:$A$104,$A55,'Demand &amp; Rates'!$C$5:$C$104,$B55)=COUNTIFS('Demand &amp; Rates'!$A$5:$A$104,$A55,'Demand &amp; Rates'!$C$5:$C$104,$B55,'Demand &amp; Rates'!$G$5:$G$104,"Ready"),"Ready","Check family demand or rate")))),"Check family demand or rate")</f>
        <v/>
      </c>
      <c r="K55" s="18">
        <f>IFERROR(IF($J55&lt;&gt;"Ready","",SUMIFS('Demand &amp; Rates'!$F$5:$F$104,'Demand &amp; Rates'!$A$5:$A$104,$A55,'Demand &amp; Rates'!$C$5:$C$104,$B55,'Demand &amp; Rates'!$G$5:$G$104,"Ready")),"")</f>
        <v/>
      </c>
      <c r="L55" s="18">
        <f>IFERROR(IF(OR($I55="",$K55=""),"",IF($K55&gt;$I55,$K55-$I55,"")),"")</f>
        <v/>
      </c>
      <c r="M55" s="19">
        <f>IFERROR(IF($D55="","",IF(AND($D55="Ready",$J55="Ready"),IF($K55&lt;=$I55,"Feasible","Gap"),"Check Inputs")),"Check Inputs")</f>
        <v/>
      </c>
      <c r="N55" s="19">
        <f>IFERROR(IF($M55="","",IF($M55="Gap","Critical resource gap",IF($M55="Feasible","No critical resource gap","Review inputs"))),"Review inputs")</f>
        <v/>
      </c>
    </row>
    <row r="56">
      <c r="A56" s="15" t="n"/>
      <c r="B56" s="16" t="n"/>
      <c r="C56" s="17" t="n"/>
      <c r="D56" s="19">
        <f>IFERROR(IF(AND($A56="",$B56="",$C56=""),"",IF(OR($A56="",$B56="",$C56=""),"Complete all inputs",IF(AND(ISNUMBER($A56),ISNUMBER($C56),$C56&gt;=0),IF(COUNTIFS($A$5:$A$104,$A56,$B$5:$B$104,$B56)=1,"Ready","Duplicate period-resource"),"Check date or numeric input"))),"Check date or numeric input")</f>
        <v/>
      </c>
      <c r="G56" s="20">
        <f>IFERROR(IF($A56="","",$A56),"")</f>
        <v/>
      </c>
      <c r="H56" s="19">
        <f>IFERROR(IF($B56="","",$B56),"")</f>
        <v/>
      </c>
      <c r="I56" s="18">
        <f>IFERROR(IF($D56="Ready",$C56,""),"")</f>
        <v/>
      </c>
      <c r="J56" s="19">
        <f>IFERROR(IF($D56="","",IF($D56&lt;&gt;"Ready","Check period calendar",IF(COUNTIFS('Demand &amp; Rates'!$A$5:$A$104,$A56,'Demand &amp; Rates'!$C$5:$C$104,$B56)=0,"No demand entered",IF(COUNTIFS('Demand &amp; Rates'!$A$5:$A$104,$A56,'Demand &amp; Rates'!$C$5:$C$104,$B56)=COUNTIFS('Demand &amp; Rates'!$A$5:$A$104,$A56,'Demand &amp; Rates'!$C$5:$C$104,$B56,'Demand &amp; Rates'!$G$5:$G$104,"Ready"),"Ready","Check family demand or rate")))),"Check family demand or rate")</f>
        <v/>
      </c>
      <c r="K56" s="18">
        <f>IFERROR(IF($J56&lt;&gt;"Ready","",SUMIFS('Demand &amp; Rates'!$F$5:$F$104,'Demand &amp; Rates'!$A$5:$A$104,$A56,'Demand &amp; Rates'!$C$5:$C$104,$B56,'Demand &amp; Rates'!$G$5:$G$104,"Ready")),"")</f>
        <v/>
      </c>
      <c r="L56" s="18">
        <f>IFERROR(IF(OR($I56="",$K56=""),"",IF($K56&gt;$I56,$K56-$I56,"")),"")</f>
        <v/>
      </c>
      <c r="M56" s="19">
        <f>IFERROR(IF($D56="","",IF(AND($D56="Ready",$J56="Ready"),IF($K56&lt;=$I56,"Feasible","Gap"),"Check Inputs")),"Check Inputs")</f>
        <v/>
      </c>
      <c r="N56" s="19">
        <f>IFERROR(IF($M56="","",IF($M56="Gap","Critical resource gap",IF($M56="Feasible","No critical resource gap","Review inputs"))),"Review inputs")</f>
        <v/>
      </c>
    </row>
    <row r="57">
      <c r="A57" s="15" t="n"/>
      <c r="B57" s="16" t="n"/>
      <c r="C57" s="17" t="n"/>
      <c r="D57" s="19">
        <f>IFERROR(IF(AND($A57="",$B57="",$C57=""),"",IF(OR($A57="",$B57="",$C57=""),"Complete all inputs",IF(AND(ISNUMBER($A57),ISNUMBER($C57),$C57&gt;=0),IF(COUNTIFS($A$5:$A$104,$A57,$B$5:$B$104,$B57)=1,"Ready","Duplicate period-resource"),"Check date or numeric input"))),"Check date or numeric input")</f>
        <v/>
      </c>
      <c r="G57" s="20">
        <f>IFERROR(IF($A57="","",$A57),"")</f>
        <v/>
      </c>
      <c r="H57" s="19">
        <f>IFERROR(IF($B57="","",$B57),"")</f>
        <v/>
      </c>
      <c r="I57" s="18">
        <f>IFERROR(IF($D57="Ready",$C57,""),"")</f>
        <v/>
      </c>
      <c r="J57" s="19">
        <f>IFERROR(IF($D57="","",IF($D57&lt;&gt;"Ready","Check period calendar",IF(COUNTIFS('Demand &amp; Rates'!$A$5:$A$104,$A57,'Demand &amp; Rates'!$C$5:$C$104,$B57)=0,"No demand entered",IF(COUNTIFS('Demand &amp; Rates'!$A$5:$A$104,$A57,'Demand &amp; Rates'!$C$5:$C$104,$B57)=COUNTIFS('Demand &amp; Rates'!$A$5:$A$104,$A57,'Demand &amp; Rates'!$C$5:$C$104,$B57,'Demand &amp; Rates'!$G$5:$G$104,"Ready"),"Ready","Check family demand or rate")))),"Check family demand or rate")</f>
        <v/>
      </c>
      <c r="K57" s="18">
        <f>IFERROR(IF($J57&lt;&gt;"Ready","",SUMIFS('Demand &amp; Rates'!$F$5:$F$104,'Demand &amp; Rates'!$A$5:$A$104,$A57,'Demand &amp; Rates'!$C$5:$C$104,$B57,'Demand &amp; Rates'!$G$5:$G$104,"Ready")),"")</f>
        <v/>
      </c>
      <c r="L57" s="18">
        <f>IFERROR(IF(OR($I57="",$K57=""),"",IF($K57&gt;$I57,$K57-$I57,"")),"")</f>
        <v/>
      </c>
      <c r="M57" s="19">
        <f>IFERROR(IF($D57="","",IF(AND($D57="Ready",$J57="Ready"),IF($K57&lt;=$I57,"Feasible","Gap"),"Check Inputs")),"Check Inputs")</f>
        <v/>
      </c>
      <c r="N57" s="19">
        <f>IFERROR(IF($M57="","",IF($M57="Gap","Critical resource gap",IF($M57="Feasible","No critical resource gap","Review inputs"))),"Review inputs")</f>
        <v/>
      </c>
    </row>
    <row r="58">
      <c r="A58" s="15" t="n"/>
      <c r="B58" s="16" t="n"/>
      <c r="C58" s="17" t="n"/>
      <c r="D58" s="19">
        <f>IFERROR(IF(AND($A58="",$B58="",$C58=""),"",IF(OR($A58="",$B58="",$C58=""),"Complete all inputs",IF(AND(ISNUMBER($A58),ISNUMBER($C58),$C58&gt;=0),IF(COUNTIFS($A$5:$A$104,$A58,$B$5:$B$104,$B58)=1,"Ready","Duplicate period-resource"),"Check date or numeric input"))),"Check date or numeric input")</f>
        <v/>
      </c>
      <c r="G58" s="20">
        <f>IFERROR(IF($A58="","",$A58),"")</f>
        <v/>
      </c>
      <c r="H58" s="19">
        <f>IFERROR(IF($B58="","",$B58),"")</f>
        <v/>
      </c>
      <c r="I58" s="18">
        <f>IFERROR(IF($D58="Ready",$C58,""),"")</f>
        <v/>
      </c>
      <c r="J58" s="19">
        <f>IFERROR(IF($D58="","",IF($D58&lt;&gt;"Ready","Check period calendar",IF(COUNTIFS('Demand &amp; Rates'!$A$5:$A$104,$A58,'Demand &amp; Rates'!$C$5:$C$104,$B58)=0,"No demand entered",IF(COUNTIFS('Demand &amp; Rates'!$A$5:$A$104,$A58,'Demand &amp; Rates'!$C$5:$C$104,$B58)=COUNTIFS('Demand &amp; Rates'!$A$5:$A$104,$A58,'Demand &amp; Rates'!$C$5:$C$104,$B58,'Demand &amp; Rates'!$G$5:$G$104,"Ready"),"Ready","Check family demand or rate")))),"Check family demand or rate")</f>
        <v/>
      </c>
      <c r="K58" s="18">
        <f>IFERROR(IF($J58&lt;&gt;"Ready","",SUMIFS('Demand &amp; Rates'!$F$5:$F$104,'Demand &amp; Rates'!$A$5:$A$104,$A58,'Demand &amp; Rates'!$C$5:$C$104,$B58,'Demand &amp; Rates'!$G$5:$G$104,"Ready")),"")</f>
        <v/>
      </c>
      <c r="L58" s="18">
        <f>IFERROR(IF(OR($I58="",$K58=""),"",IF($K58&gt;$I58,$K58-$I58,"")),"")</f>
        <v/>
      </c>
      <c r="M58" s="19">
        <f>IFERROR(IF($D58="","",IF(AND($D58="Ready",$J58="Ready"),IF($K58&lt;=$I58,"Feasible","Gap"),"Check Inputs")),"Check Inputs")</f>
        <v/>
      </c>
      <c r="N58" s="19">
        <f>IFERROR(IF($M58="","",IF($M58="Gap","Critical resource gap",IF($M58="Feasible","No critical resource gap","Review inputs"))),"Review inputs")</f>
        <v/>
      </c>
    </row>
    <row r="59">
      <c r="A59" s="15" t="n"/>
      <c r="B59" s="16" t="n"/>
      <c r="C59" s="17" t="n"/>
      <c r="D59" s="19">
        <f>IFERROR(IF(AND($A59="",$B59="",$C59=""),"",IF(OR($A59="",$B59="",$C59=""),"Complete all inputs",IF(AND(ISNUMBER($A59),ISNUMBER($C59),$C59&gt;=0),IF(COUNTIFS($A$5:$A$104,$A59,$B$5:$B$104,$B59)=1,"Ready","Duplicate period-resource"),"Check date or numeric input"))),"Check date or numeric input")</f>
        <v/>
      </c>
      <c r="G59" s="20">
        <f>IFERROR(IF($A59="","",$A59),"")</f>
        <v/>
      </c>
      <c r="H59" s="19">
        <f>IFERROR(IF($B59="","",$B59),"")</f>
        <v/>
      </c>
      <c r="I59" s="18">
        <f>IFERROR(IF($D59="Ready",$C59,""),"")</f>
        <v/>
      </c>
      <c r="J59" s="19">
        <f>IFERROR(IF($D59="","",IF($D59&lt;&gt;"Ready","Check period calendar",IF(COUNTIFS('Demand &amp; Rates'!$A$5:$A$104,$A59,'Demand &amp; Rates'!$C$5:$C$104,$B59)=0,"No demand entered",IF(COUNTIFS('Demand &amp; Rates'!$A$5:$A$104,$A59,'Demand &amp; Rates'!$C$5:$C$104,$B59)=COUNTIFS('Demand &amp; Rates'!$A$5:$A$104,$A59,'Demand &amp; Rates'!$C$5:$C$104,$B59,'Demand &amp; Rates'!$G$5:$G$104,"Ready"),"Ready","Check family demand or rate")))),"Check family demand or rate")</f>
        <v/>
      </c>
      <c r="K59" s="18">
        <f>IFERROR(IF($J59&lt;&gt;"Ready","",SUMIFS('Demand &amp; Rates'!$F$5:$F$104,'Demand &amp; Rates'!$A$5:$A$104,$A59,'Demand &amp; Rates'!$C$5:$C$104,$B59,'Demand &amp; Rates'!$G$5:$G$104,"Ready")),"")</f>
        <v/>
      </c>
      <c r="L59" s="18">
        <f>IFERROR(IF(OR($I59="",$K59=""),"",IF($K59&gt;$I59,$K59-$I59,"")),"")</f>
        <v/>
      </c>
      <c r="M59" s="19">
        <f>IFERROR(IF($D59="","",IF(AND($D59="Ready",$J59="Ready"),IF($K59&lt;=$I59,"Feasible","Gap"),"Check Inputs")),"Check Inputs")</f>
        <v/>
      </c>
      <c r="N59" s="19">
        <f>IFERROR(IF($M59="","",IF($M59="Gap","Critical resource gap",IF($M59="Feasible","No critical resource gap","Review inputs"))),"Review inputs")</f>
        <v/>
      </c>
    </row>
    <row r="60">
      <c r="A60" s="15" t="n"/>
      <c r="B60" s="16" t="n"/>
      <c r="C60" s="17" t="n"/>
      <c r="D60" s="19">
        <f>IFERROR(IF(AND($A60="",$B60="",$C60=""),"",IF(OR($A60="",$B60="",$C60=""),"Complete all inputs",IF(AND(ISNUMBER($A60),ISNUMBER($C60),$C60&gt;=0),IF(COUNTIFS($A$5:$A$104,$A60,$B$5:$B$104,$B60)=1,"Ready","Duplicate period-resource"),"Check date or numeric input"))),"Check date or numeric input")</f>
        <v/>
      </c>
      <c r="G60" s="20">
        <f>IFERROR(IF($A60="","",$A60),"")</f>
        <v/>
      </c>
      <c r="H60" s="19">
        <f>IFERROR(IF($B60="","",$B60),"")</f>
        <v/>
      </c>
      <c r="I60" s="18">
        <f>IFERROR(IF($D60="Ready",$C60,""),"")</f>
        <v/>
      </c>
      <c r="J60" s="19">
        <f>IFERROR(IF($D60="","",IF($D60&lt;&gt;"Ready","Check period calendar",IF(COUNTIFS('Demand &amp; Rates'!$A$5:$A$104,$A60,'Demand &amp; Rates'!$C$5:$C$104,$B60)=0,"No demand entered",IF(COUNTIFS('Demand &amp; Rates'!$A$5:$A$104,$A60,'Demand &amp; Rates'!$C$5:$C$104,$B60)=COUNTIFS('Demand &amp; Rates'!$A$5:$A$104,$A60,'Demand &amp; Rates'!$C$5:$C$104,$B60,'Demand &amp; Rates'!$G$5:$G$104,"Ready"),"Ready","Check family demand or rate")))),"Check family demand or rate")</f>
        <v/>
      </c>
      <c r="K60" s="18">
        <f>IFERROR(IF($J60&lt;&gt;"Ready","",SUMIFS('Demand &amp; Rates'!$F$5:$F$104,'Demand &amp; Rates'!$A$5:$A$104,$A60,'Demand &amp; Rates'!$C$5:$C$104,$B60,'Demand &amp; Rates'!$G$5:$G$104,"Ready")),"")</f>
        <v/>
      </c>
      <c r="L60" s="18">
        <f>IFERROR(IF(OR($I60="",$K60=""),"",IF($K60&gt;$I60,$K60-$I60,"")),"")</f>
        <v/>
      </c>
      <c r="M60" s="19">
        <f>IFERROR(IF($D60="","",IF(AND($D60="Ready",$J60="Ready"),IF($K60&lt;=$I60,"Feasible","Gap"),"Check Inputs")),"Check Inputs")</f>
        <v/>
      </c>
      <c r="N60" s="19">
        <f>IFERROR(IF($M60="","",IF($M60="Gap","Critical resource gap",IF($M60="Feasible","No critical resource gap","Review inputs"))),"Review inputs")</f>
        <v/>
      </c>
    </row>
    <row r="61">
      <c r="A61" s="15" t="n"/>
      <c r="B61" s="16" t="n"/>
      <c r="C61" s="17" t="n"/>
      <c r="D61" s="19">
        <f>IFERROR(IF(AND($A61="",$B61="",$C61=""),"",IF(OR($A61="",$B61="",$C61=""),"Complete all inputs",IF(AND(ISNUMBER($A61),ISNUMBER($C61),$C61&gt;=0),IF(COUNTIFS($A$5:$A$104,$A61,$B$5:$B$104,$B61)=1,"Ready","Duplicate period-resource"),"Check date or numeric input"))),"Check date or numeric input")</f>
        <v/>
      </c>
      <c r="G61" s="20">
        <f>IFERROR(IF($A61="","",$A61),"")</f>
        <v/>
      </c>
      <c r="H61" s="19">
        <f>IFERROR(IF($B61="","",$B61),"")</f>
        <v/>
      </c>
      <c r="I61" s="18">
        <f>IFERROR(IF($D61="Ready",$C61,""),"")</f>
        <v/>
      </c>
      <c r="J61" s="19">
        <f>IFERROR(IF($D61="","",IF($D61&lt;&gt;"Ready","Check period calendar",IF(COUNTIFS('Demand &amp; Rates'!$A$5:$A$104,$A61,'Demand &amp; Rates'!$C$5:$C$104,$B61)=0,"No demand entered",IF(COUNTIFS('Demand &amp; Rates'!$A$5:$A$104,$A61,'Demand &amp; Rates'!$C$5:$C$104,$B61)=COUNTIFS('Demand &amp; Rates'!$A$5:$A$104,$A61,'Demand &amp; Rates'!$C$5:$C$104,$B61,'Demand &amp; Rates'!$G$5:$G$104,"Ready"),"Ready","Check family demand or rate")))),"Check family demand or rate")</f>
        <v/>
      </c>
      <c r="K61" s="18">
        <f>IFERROR(IF($J61&lt;&gt;"Ready","",SUMIFS('Demand &amp; Rates'!$F$5:$F$104,'Demand &amp; Rates'!$A$5:$A$104,$A61,'Demand &amp; Rates'!$C$5:$C$104,$B61,'Demand &amp; Rates'!$G$5:$G$104,"Ready")),"")</f>
        <v/>
      </c>
      <c r="L61" s="18">
        <f>IFERROR(IF(OR($I61="",$K61=""),"",IF($K61&gt;$I61,$K61-$I61,"")),"")</f>
        <v/>
      </c>
      <c r="M61" s="19">
        <f>IFERROR(IF($D61="","",IF(AND($D61="Ready",$J61="Ready"),IF($K61&lt;=$I61,"Feasible","Gap"),"Check Inputs")),"Check Inputs")</f>
        <v/>
      </c>
      <c r="N61" s="19">
        <f>IFERROR(IF($M61="","",IF($M61="Gap","Critical resource gap",IF($M61="Feasible","No critical resource gap","Review inputs"))),"Review inputs")</f>
        <v/>
      </c>
    </row>
    <row r="62">
      <c r="A62" s="15" t="n"/>
      <c r="B62" s="16" t="n"/>
      <c r="C62" s="17" t="n"/>
      <c r="D62" s="19">
        <f>IFERROR(IF(AND($A62="",$B62="",$C62=""),"",IF(OR($A62="",$B62="",$C62=""),"Complete all inputs",IF(AND(ISNUMBER($A62),ISNUMBER($C62),$C62&gt;=0),IF(COUNTIFS($A$5:$A$104,$A62,$B$5:$B$104,$B62)=1,"Ready","Duplicate period-resource"),"Check date or numeric input"))),"Check date or numeric input")</f>
        <v/>
      </c>
      <c r="G62" s="20">
        <f>IFERROR(IF($A62="","",$A62),"")</f>
        <v/>
      </c>
      <c r="H62" s="19">
        <f>IFERROR(IF($B62="","",$B62),"")</f>
        <v/>
      </c>
      <c r="I62" s="18">
        <f>IFERROR(IF($D62="Ready",$C62,""),"")</f>
        <v/>
      </c>
      <c r="J62" s="19">
        <f>IFERROR(IF($D62="","",IF($D62&lt;&gt;"Ready","Check period calendar",IF(COUNTIFS('Demand &amp; Rates'!$A$5:$A$104,$A62,'Demand &amp; Rates'!$C$5:$C$104,$B62)=0,"No demand entered",IF(COUNTIFS('Demand &amp; Rates'!$A$5:$A$104,$A62,'Demand &amp; Rates'!$C$5:$C$104,$B62)=COUNTIFS('Demand &amp; Rates'!$A$5:$A$104,$A62,'Demand &amp; Rates'!$C$5:$C$104,$B62,'Demand &amp; Rates'!$G$5:$G$104,"Ready"),"Ready","Check family demand or rate")))),"Check family demand or rate")</f>
        <v/>
      </c>
      <c r="K62" s="18">
        <f>IFERROR(IF($J62&lt;&gt;"Ready","",SUMIFS('Demand &amp; Rates'!$F$5:$F$104,'Demand &amp; Rates'!$A$5:$A$104,$A62,'Demand &amp; Rates'!$C$5:$C$104,$B62,'Demand &amp; Rates'!$G$5:$G$104,"Ready")),"")</f>
        <v/>
      </c>
      <c r="L62" s="18">
        <f>IFERROR(IF(OR($I62="",$K62=""),"",IF($K62&gt;$I62,$K62-$I62,"")),"")</f>
        <v/>
      </c>
      <c r="M62" s="19">
        <f>IFERROR(IF($D62="","",IF(AND($D62="Ready",$J62="Ready"),IF($K62&lt;=$I62,"Feasible","Gap"),"Check Inputs")),"Check Inputs")</f>
        <v/>
      </c>
      <c r="N62" s="19">
        <f>IFERROR(IF($M62="","",IF($M62="Gap","Critical resource gap",IF($M62="Feasible","No critical resource gap","Review inputs"))),"Review inputs")</f>
        <v/>
      </c>
    </row>
    <row r="63">
      <c r="A63" s="15" t="n"/>
      <c r="B63" s="16" t="n"/>
      <c r="C63" s="17" t="n"/>
      <c r="D63" s="19">
        <f>IFERROR(IF(AND($A63="",$B63="",$C63=""),"",IF(OR($A63="",$B63="",$C63=""),"Complete all inputs",IF(AND(ISNUMBER($A63),ISNUMBER($C63),$C63&gt;=0),IF(COUNTIFS($A$5:$A$104,$A63,$B$5:$B$104,$B63)=1,"Ready","Duplicate period-resource"),"Check date or numeric input"))),"Check date or numeric input")</f>
        <v/>
      </c>
      <c r="G63" s="20">
        <f>IFERROR(IF($A63="","",$A63),"")</f>
        <v/>
      </c>
      <c r="H63" s="19">
        <f>IFERROR(IF($B63="","",$B63),"")</f>
        <v/>
      </c>
      <c r="I63" s="18">
        <f>IFERROR(IF($D63="Ready",$C63,""),"")</f>
        <v/>
      </c>
      <c r="J63" s="19">
        <f>IFERROR(IF($D63="","",IF($D63&lt;&gt;"Ready","Check period calendar",IF(COUNTIFS('Demand &amp; Rates'!$A$5:$A$104,$A63,'Demand &amp; Rates'!$C$5:$C$104,$B63)=0,"No demand entered",IF(COUNTIFS('Demand &amp; Rates'!$A$5:$A$104,$A63,'Demand &amp; Rates'!$C$5:$C$104,$B63)=COUNTIFS('Demand &amp; Rates'!$A$5:$A$104,$A63,'Demand &amp; Rates'!$C$5:$C$104,$B63,'Demand &amp; Rates'!$G$5:$G$104,"Ready"),"Ready","Check family demand or rate")))),"Check family demand or rate")</f>
        <v/>
      </c>
      <c r="K63" s="18">
        <f>IFERROR(IF($J63&lt;&gt;"Ready","",SUMIFS('Demand &amp; Rates'!$F$5:$F$104,'Demand &amp; Rates'!$A$5:$A$104,$A63,'Demand &amp; Rates'!$C$5:$C$104,$B63,'Demand &amp; Rates'!$G$5:$G$104,"Ready")),"")</f>
        <v/>
      </c>
      <c r="L63" s="18">
        <f>IFERROR(IF(OR($I63="",$K63=""),"",IF($K63&gt;$I63,$K63-$I63,"")),"")</f>
        <v/>
      </c>
      <c r="M63" s="19">
        <f>IFERROR(IF($D63="","",IF(AND($D63="Ready",$J63="Ready"),IF($K63&lt;=$I63,"Feasible","Gap"),"Check Inputs")),"Check Inputs")</f>
        <v/>
      </c>
      <c r="N63" s="19">
        <f>IFERROR(IF($M63="","",IF($M63="Gap","Critical resource gap",IF($M63="Feasible","No critical resource gap","Review inputs"))),"Review inputs")</f>
        <v/>
      </c>
    </row>
    <row r="64">
      <c r="A64" s="15" t="n"/>
      <c r="B64" s="16" t="n"/>
      <c r="C64" s="17" t="n"/>
      <c r="D64" s="19">
        <f>IFERROR(IF(AND($A64="",$B64="",$C64=""),"",IF(OR($A64="",$B64="",$C64=""),"Complete all inputs",IF(AND(ISNUMBER($A64),ISNUMBER($C64),$C64&gt;=0),IF(COUNTIFS($A$5:$A$104,$A64,$B$5:$B$104,$B64)=1,"Ready","Duplicate period-resource"),"Check date or numeric input"))),"Check date or numeric input")</f>
        <v/>
      </c>
      <c r="G64" s="20">
        <f>IFERROR(IF($A64="","",$A64),"")</f>
        <v/>
      </c>
      <c r="H64" s="19">
        <f>IFERROR(IF($B64="","",$B64),"")</f>
        <v/>
      </c>
      <c r="I64" s="18">
        <f>IFERROR(IF($D64="Ready",$C64,""),"")</f>
        <v/>
      </c>
      <c r="J64" s="19">
        <f>IFERROR(IF($D64="","",IF($D64&lt;&gt;"Ready","Check period calendar",IF(COUNTIFS('Demand &amp; Rates'!$A$5:$A$104,$A64,'Demand &amp; Rates'!$C$5:$C$104,$B64)=0,"No demand entered",IF(COUNTIFS('Demand &amp; Rates'!$A$5:$A$104,$A64,'Demand &amp; Rates'!$C$5:$C$104,$B64)=COUNTIFS('Demand &amp; Rates'!$A$5:$A$104,$A64,'Demand &amp; Rates'!$C$5:$C$104,$B64,'Demand &amp; Rates'!$G$5:$G$104,"Ready"),"Ready","Check family demand or rate")))),"Check family demand or rate")</f>
        <v/>
      </c>
      <c r="K64" s="18">
        <f>IFERROR(IF($J64&lt;&gt;"Ready","",SUMIFS('Demand &amp; Rates'!$F$5:$F$104,'Demand &amp; Rates'!$A$5:$A$104,$A64,'Demand &amp; Rates'!$C$5:$C$104,$B64,'Demand &amp; Rates'!$G$5:$G$104,"Ready")),"")</f>
        <v/>
      </c>
      <c r="L64" s="18">
        <f>IFERROR(IF(OR($I64="",$K64=""),"",IF($K64&gt;$I64,$K64-$I64,"")),"")</f>
        <v/>
      </c>
      <c r="M64" s="19">
        <f>IFERROR(IF($D64="","",IF(AND($D64="Ready",$J64="Ready"),IF($K64&lt;=$I64,"Feasible","Gap"),"Check Inputs")),"Check Inputs")</f>
        <v/>
      </c>
      <c r="N64" s="19">
        <f>IFERROR(IF($M64="","",IF($M64="Gap","Critical resource gap",IF($M64="Feasible","No critical resource gap","Review inputs"))),"Review inputs")</f>
        <v/>
      </c>
    </row>
    <row r="65">
      <c r="A65" s="15" t="n"/>
      <c r="B65" s="16" t="n"/>
      <c r="C65" s="17" t="n"/>
      <c r="D65" s="19">
        <f>IFERROR(IF(AND($A65="",$B65="",$C65=""),"",IF(OR($A65="",$B65="",$C65=""),"Complete all inputs",IF(AND(ISNUMBER($A65),ISNUMBER($C65),$C65&gt;=0),IF(COUNTIFS($A$5:$A$104,$A65,$B$5:$B$104,$B65)=1,"Ready","Duplicate period-resource"),"Check date or numeric input"))),"Check date or numeric input")</f>
        <v/>
      </c>
      <c r="G65" s="20">
        <f>IFERROR(IF($A65="","",$A65),"")</f>
        <v/>
      </c>
      <c r="H65" s="19">
        <f>IFERROR(IF($B65="","",$B65),"")</f>
        <v/>
      </c>
      <c r="I65" s="18">
        <f>IFERROR(IF($D65="Ready",$C65,""),"")</f>
        <v/>
      </c>
      <c r="J65" s="19">
        <f>IFERROR(IF($D65="","",IF($D65&lt;&gt;"Ready","Check period calendar",IF(COUNTIFS('Demand &amp; Rates'!$A$5:$A$104,$A65,'Demand &amp; Rates'!$C$5:$C$104,$B65)=0,"No demand entered",IF(COUNTIFS('Demand &amp; Rates'!$A$5:$A$104,$A65,'Demand &amp; Rates'!$C$5:$C$104,$B65)=COUNTIFS('Demand &amp; Rates'!$A$5:$A$104,$A65,'Demand &amp; Rates'!$C$5:$C$104,$B65,'Demand &amp; Rates'!$G$5:$G$104,"Ready"),"Ready","Check family demand or rate")))),"Check family demand or rate")</f>
        <v/>
      </c>
      <c r="K65" s="18">
        <f>IFERROR(IF($J65&lt;&gt;"Ready","",SUMIFS('Demand &amp; Rates'!$F$5:$F$104,'Demand &amp; Rates'!$A$5:$A$104,$A65,'Demand &amp; Rates'!$C$5:$C$104,$B65,'Demand &amp; Rates'!$G$5:$G$104,"Ready")),"")</f>
        <v/>
      </c>
      <c r="L65" s="18">
        <f>IFERROR(IF(OR($I65="",$K65=""),"",IF($K65&gt;$I65,$K65-$I65,"")),"")</f>
        <v/>
      </c>
      <c r="M65" s="19">
        <f>IFERROR(IF($D65="","",IF(AND($D65="Ready",$J65="Ready"),IF($K65&lt;=$I65,"Feasible","Gap"),"Check Inputs")),"Check Inputs")</f>
        <v/>
      </c>
      <c r="N65" s="19">
        <f>IFERROR(IF($M65="","",IF($M65="Gap","Critical resource gap",IF($M65="Feasible","No critical resource gap","Review inputs"))),"Review inputs")</f>
        <v/>
      </c>
    </row>
    <row r="66">
      <c r="A66" s="15" t="n"/>
      <c r="B66" s="16" t="n"/>
      <c r="C66" s="17" t="n"/>
      <c r="D66" s="19">
        <f>IFERROR(IF(AND($A66="",$B66="",$C66=""),"",IF(OR($A66="",$B66="",$C66=""),"Complete all inputs",IF(AND(ISNUMBER($A66),ISNUMBER($C66),$C66&gt;=0),IF(COUNTIFS($A$5:$A$104,$A66,$B$5:$B$104,$B66)=1,"Ready","Duplicate period-resource"),"Check date or numeric input"))),"Check date or numeric input")</f>
        <v/>
      </c>
      <c r="G66" s="20">
        <f>IFERROR(IF($A66="","",$A66),"")</f>
        <v/>
      </c>
      <c r="H66" s="19">
        <f>IFERROR(IF($B66="","",$B66),"")</f>
        <v/>
      </c>
      <c r="I66" s="18">
        <f>IFERROR(IF($D66="Ready",$C66,""),"")</f>
        <v/>
      </c>
      <c r="J66" s="19">
        <f>IFERROR(IF($D66="","",IF($D66&lt;&gt;"Ready","Check period calendar",IF(COUNTIFS('Demand &amp; Rates'!$A$5:$A$104,$A66,'Demand &amp; Rates'!$C$5:$C$104,$B66)=0,"No demand entered",IF(COUNTIFS('Demand &amp; Rates'!$A$5:$A$104,$A66,'Demand &amp; Rates'!$C$5:$C$104,$B66)=COUNTIFS('Demand &amp; Rates'!$A$5:$A$104,$A66,'Demand &amp; Rates'!$C$5:$C$104,$B66,'Demand &amp; Rates'!$G$5:$G$104,"Ready"),"Ready","Check family demand or rate")))),"Check family demand or rate")</f>
        <v/>
      </c>
      <c r="K66" s="18">
        <f>IFERROR(IF($J66&lt;&gt;"Ready","",SUMIFS('Demand &amp; Rates'!$F$5:$F$104,'Demand &amp; Rates'!$A$5:$A$104,$A66,'Demand &amp; Rates'!$C$5:$C$104,$B66,'Demand &amp; Rates'!$G$5:$G$104,"Ready")),"")</f>
        <v/>
      </c>
      <c r="L66" s="18">
        <f>IFERROR(IF(OR($I66="",$K66=""),"",IF($K66&gt;$I66,$K66-$I66,"")),"")</f>
        <v/>
      </c>
      <c r="M66" s="19">
        <f>IFERROR(IF($D66="","",IF(AND($D66="Ready",$J66="Ready"),IF($K66&lt;=$I66,"Feasible","Gap"),"Check Inputs")),"Check Inputs")</f>
        <v/>
      </c>
      <c r="N66" s="19">
        <f>IFERROR(IF($M66="","",IF($M66="Gap","Critical resource gap",IF($M66="Feasible","No critical resource gap","Review inputs"))),"Review inputs")</f>
        <v/>
      </c>
    </row>
    <row r="67">
      <c r="A67" s="15" t="n"/>
      <c r="B67" s="16" t="n"/>
      <c r="C67" s="17" t="n"/>
      <c r="D67" s="19">
        <f>IFERROR(IF(AND($A67="",$B67="",$C67=""),"",IF(OR($A67="",$B67="",$C67=""),"Complete all inputs",IF(AND(ISNUMBER($A67),ISNUMBER($C67),$C67&gt;=0),IF(COUNTIFS($A$5:$A$104,$A67,$B$5:$B$104,$B67)=1,"Ready","Duplicate period-resource"),"Check date or numeric input"))),"Check date or numeric input")</f>
        <v/>
      </c>
      <c r="G67" s="20">
        <f>IFERROR(IF($A67="","",$A67),"")</f>
        <v/>
      </c>
      <c r="H67" s="19">
        <f>IFERROR(IF($B67="","",$B67),"")</f>
        <v/>
      </c>
      <c r="I67" s="18">
        <f>IFERROR(IF($D67="Ready",$C67,""),"")</f>
        <v/>
      </c>
      <c r="J67" s="19">
        <f>IFERROR(IF($D67="","",IF($D67&lt;&gt;"Ready","Check period calendar",IF(COUNTIFS('Demand &amp; Rates'!$A$5:$A$104,$A67,'Demand &amp; Rates'!$C$5:$C$104,$B67)=0,"No demand entered",IF(COUNTIFS('Demand &amp; Rates'!$A$5:$A$104,$A67,'Demand &amp; Rates'!$C$5:$C$104,$B67)=COUNTIFS('Demand &amp; Rates'!$A$5:$A$104,$A67,'Demand &amp; Rates'!$C$5:$C$104,$B67,'Demand &amp; Rates'!$G$5:$G$104,"Ready"),"Ready","Check family demand or rate")))),"Check family demand or rate")</f>
        <v/>
      </c>
      <c r="K67" s="18">
        <f>IFERROR(IF($J67&lt;&gt;"Ready","",SUMIFS('Demand &amp; Rates'!$F$5:$F$104,'Demand &amp; Rates'!$A$5:$A$104,$A67,'Demand &amp; Rates'!$C$5:$C$104,$B67,'Demand &amp; Rates'!$G$5:$G$104,"Ready")),"")</f>
        <v/>
      </c>
      <c r="L67" s="18">
        <f>IFERROR(IF(OR($I67="",$K67=""),"",IF($K67&gt;$I67,$K67-$I67,"")),"")</f>
        <v/>
      </c>
      <c r="M67" s="19">
        <f>IFERROR(IF($D67="","",IF(AND($D67="Ready",$J67="Ready"),IF($K67&lt;=$I67,"Feasible","Gap"),"Check Inputs")),"Check Inputs")</f>
        <v/>
      </c>
      <c r="N67" s="19">
        <f>IFERROR(IF($M67="","",IF($M67="Gap","Critical resource gap",IF($M67="Feasible","No critical resource gap","Review inputs"))),"Review inputs")</f>
        <v/>
      </c>
    </row>
    <row r="68">
      <c r="A68" s="15" t="n"/>
      <c r="B68" s="16" t="n"/>
      <c r="C68" s="17" t="n"/>
      <c r="D68" s="19">
        <f>IFERROR(IF(AND($A68="",$B68="",$C68=""),"",IF(OR($A68="",$B68="",$C68=""),"Complete all inputs",IF(AND(ISNUMBER($A68),ISNUMBER($C68),$C68&gt;=0),IF(COUNTIFS($A$5:$A$104,$A68,$B$5:$B$104,$B68)=1,"Ready","Duplicate period-resource"),"Check date or numeric input"))),"Check date or numeric input")</f>
        <v/>
      </c>
      <c r="G68" s="20">
        <f>IFERROR(IF($A68="","",$A68),"")</f>
        <v/>
      </c>
      <c r="H68" s="19">
        <f>IFERROR(IF($B68="","",$B68),"")</f>
        <v/>
      </c>
      <c r="I68" s="18">
        <f>IFERROR(IF($D68="Ready",$C68,""),"")</f>
        <v/>
      </c>
      <c r="J68" s="19">
        <f>IFERROR(IF($D68="","",IF($D68&lt;&gt;"Ready","Check period calendar",IF(COUNTIFS('Demand &amp; Rates'!$A$5:$A$104,$A68,'Demand &amp; Rates'!$C$5:$C$104,$B68)=0,"No demand entered",IF(COUNTIFS('Demand &amp; Rates'!$A$5:$A$104,$A68,'Demand &amp; Rates'!$C$5:$C$104,$B68)=COUNTIFS('Demand &amp; Rates'!$A$5:$A$104,$A68,'Demand &amp; Rates'!$C$5:$C$104,$B68,'Demand &amp; Rates'!$G$5:$G$104,"Ready"),"Ready","Check family demand or rate")))),"Check family demand or rate")</f>
        <v/>
      </c>
      <c r="K68" s="18">
        <f>IFERROR(IF($J68&lt;&gt;"Ready","",SUMIFS('Demand &amp; Rates'!$F$5:$F$104,'Demand &amp; Rates'!$A$5:$A$104,$A68,'Demand &amp; Rates'!$C$5:$C$104,$B68,'Demand &amp; Rates'!$G$5:$G$104,"Ready")),"")</f>
        <v/>
      </c>
      <c r="L68" s="18">
        <f>IFERROR(IF(OR($I68="",$K68=""),"",IF($K68&gt;$I68,$K68-$I68,"")),"")</f>
        <v/>
      </c>
      <c r="M68" s="19">
        <f>IFERROR(IF($D68="","",IF(AND($D68="Ready",$J68="Ready"),IF($K68&lt;=$I68,"Feasible","Gap"),"Check Inputs")),"Check Inputs")</f>
        <v/>
      </c>
      <c r="N68" s="19">
        <f>IFERROR(IF($M68="","",IF($M68="Gap","Critical resource gap",IF($M68="Feasible","No critical resource gap","Review inputs"))),"Review inputs")</f>
        <v/>
      </c>
    </row>
    <row r="69">
      <c r="A69" s="15" t="n"/>
      <c r="B69" s="16" t="n"/>
      <c r="C69" s="17" t="n"/>
      <c r="D69" s="19">
        <f>IFERROR(IF(AND($A69="",$B69="",$C69=""),"",IF(OR($A69="",$B69="",$C69=""),"Complete all inputs",IF(AND(ISNUMBER($A69),ISNUMBER($C69),$C69&gt;=0),IF(COUNTIFS($A$5:$A$104,$A69,$B$5:$B$104,$B69)=1,"Ready","Duplicate period-resource"),"Check date or numeric input"))),"Check date or numeric input")</f>
        <v/>
      </c>
      <c r="G69" s="20">
        <f>IFERROR(IF($A69="","",$A69),"")</f>
        <v/>
      </c>
      <c r="H69" s="19">
        <f>IFERROR(IF($B69="","",$B69),"")</f>
        <v/>
      </c>
      <c r="I69" s="18">
        <f>IFERROR(IF($D69="Ready",$C69,""),"")</f>
        <v/>
      </c>
      <c r="J69" s="19">
        <f>IFERROR(IF($D69="","",IF($D69&lt;&gt;"Ready","Check period calendar",IF(COUNTIFS('Demand &amp; Rates'!$A$5:$A$104,$A69,'Demand &amp; Rates'!$C$5:$C$104,$B69)=0,"No demand entered",IF(COUNTIFS('Demand &amp; Rates'!$A$5:$A$104,$A69,'Demand &amp; Rates'!$C$5:$C$104,$B69)=COUNTIFS('Demand &amp; Rates'!$A$5:$A$104,$A69,'Demand &amp; Rates'!$C$5:$C$104,$B69,'Demand &amp; Rates'!$G$5:$G$104,"Ready"),"Ready","Check family demand or rate")))),"Check family demand or rate")</f>
        <v/>
      </c>
      <c r="K69" s="18">
        <f>IFERROR(IF($J69&lt;&gt;"Ready","",SUMIFS('Demand &amp; Rates'!$F$5:$F$104,'Demand &amp; Rates'!$A$5:$A$104,$A69,'Demand &amp; Rates'!$C$5:$C$104,$B69,'Demand &amp; Rates'!$G$5:$G$104,"Ready")),"")</f>
        <v/>
      </c>
      <c r="L69" s="18">
        <f>IFERROR(IF(OR($I69="",$K69=""),"",IF($K69&gt;$I69,$K69-$I69,"")),"")</f>
        <v/>
      </c>
      <c r="M69" s="19">
        <f>IFERROR(IF($D69="","",IF(AND($D69="Ready",$J69="Ready"),IF($K69&lt;=$I69,"Feasible","Gap"),"Check Inputs")),"Check Inputs")</f>
        <v/>
      </c>
      <c r="N69" s="19">
        <f>IFERROR(IF($M69="","",IF($M69="Gap","Critical resource gap",IF($M69="Feasible","No critical resource gap","Review inputs"))),"Review inputs")</f>
        <v/>
      </c>
    </row>
    <row r="70">
      <c r="A70" s="15" t="n"/>
      <c r="B70" s="16" t="n"/>
      <c r="C70" s="17" t="n"/>
      <c r="D70" s="19">
        <f>IFERROR(IF(AND($A70="",$B70="",$C70=""),"",IF(OR($A70="",$B70="",$C70=""),"Complete all inputs",IF(AND(ISNUMBER($A70),ISNUMBER($C70),$C70&gt;=0),IF(COUNTIFS($A$5:$A$104,$A70,$B$5:$B$104,$B70)=1,"Ready","Duplicate period-resource"),"Check date or numeric input"))),"Check date or numeric input")</f>
        <v/>
      </c>
      <c r="G70" s="20">
        <f>IFERROR(IF($A70="","",$A70),"")</f>
        <v/>
      </c>
      <c r="H70" s="19">
        <f>IFERROR(IF($B70="","",$B70),"")</f>
        <v/>
      </c>
      <c r="I70" s="18">
        <f>IFERROR(IF($D70="Ready",$C70,""),"")</f>
        <v/>
      </c>
      <c r="J70" s="19">
        <f>IFERROR(IF($D70="","",IF($D70&lt;&gt;"Ready","Check period calendar",IF(COUNTIFS('Demand &amp; Rates'!$A$5:$A$104,$A70,'Demand &amp; Rates'!$C$5:$C$104,$B70)=0,"No demand entered",IF(COUNTIFS('Demand &amp; Rates'!$A$5:$A$104,$A70,'Demand &amp; Rates'!$C$5:$C$104,$B70)=COUNTIFS('Demand &amp; Rates'!$A$5:$A$104,$A70,'Demand &amp; Rates'!$C$5:$C$104,$B70,'Demand &amp; Rates'!$G$5:$G$104,"Ready"),"Ready","Check family demand or rate")))),"Check family demand or rate")</f>
        <v/>
      </c>
      <c r="K70" s="18">
        <f>IFERROR(IF($J70&lt;&gt;"Ready","",SUMIFS('Demand &amp; Rates'!$F$5:$F$104,'Demand &amp; Rates'!$A$5:$A$104,$A70,'Demand &amp; Rates'!$C$5:$C$104,$B70,'Demand &amp; Rates'!$G$5:$G$104,"Ready")),"")</f>
        <v/>
      </c>
      <c r="L70" s="18">
        <f>IFERROR(IF(OR($I70="",$K70=""),"",IF($K70&gt;$I70,$K70-$I70,"")),"")</f>
        <v/>
      </c>
      <c r="M70" s="19">
        <f>IFERROR(IF($D70="","",IF(AND($D70="Ready",$J70="Ready"),IF($K70&lt;=$I70,"Feasible","Gap"),"Check Inputs")),"Check Inputs")</f>
        <v/>
      </c>
      <c r="N70" s="19">
        <f>IFERROR(IF($M70="","",IF($M70="Gap","Critical resource gap",IF($M70="Feasible","No critical resource gap","Review inputs"))),"Review inputs")</f>
        <v/>
      </c>
    </row>
    <row r="71">
      <c r="A71" s="15" t="n"/>
      <c r="B71" s="16" t="n"/>
      <c r="C71" s="17" t="n"/>
      <c r="D71" s="19">
        <f>IFERROR(IF(AND($A71="",$B71="",$C71=""),"",IF(OR($A71="",$B71="",$C71=""),"Complete all inputs",IF(AND(ISNUMBER($A71),ISNUMBER($C71),$C71&gt;=0),IF(COUNTIFS($A$5:$A$104,$A71,$B$5:$B$104,$B71)=1,"Ready","Duplicate period-resource"),"Check date or numeric input"))),"Check date or numeric input")</f>
        <v/>
      </c>
      <c r="G71" s="20">
        <f>IFERROR(IF($A71="","",$A71),"")</f>
        <v/>
      </c>
      <c r="H71" s="19">
        <f>IFERROR(IF($B71="","",$B71),"")</f>
        <v/>
      </c>
      <c r="I71" s="18">
        <f>IFERROR(IF($D71="Ready",$C71,""),"")</f>
        <v/>
      </c>
      <c r="J71" s="19">
        <f>IFERROR(IF($D71="","",IF($D71&lt;&gt;"Ready","Check period calendar",IF(COUNTIFS('Demand &amp; Rates'!$A$5:$A$104,$A71,'Demand &amp; Rates'!$C$5:$C$104,$B71)=0,"No demand entered",IF(COUNTIFS('Demand &amp; Rates'!$A$5:$A$104,$A71,'Demand &amp; Rates'!$C$5:$C$104,$B71)=COUNTIFS('Demand &amp; Rates'!$A$5:$A$104,$A71,'Demand &amp; Rates'!$C$5:$C$104,$B71,'Demand &amp; Rates'!$G$5:$G$104,"Ready"),"Ready","Check family demand or rate")))),"Check family demand or rate")</f>
        <v/>
      </c>
      <c r="K71" s="18">
        <f>IFERROR(IF($J71&lt;&gt;"Ready","",SUMIFS('Demand &amp; Rates'!$F$5:$F$104,'Demand &amp; Rates'!$A$5:$A$104,$A71,'Demand &amp; Rates'!$C$5:$C$104,$B71,'Demand &amp; Rates'!$G$5:$G$104,"Ready")),"")</f>
        <v/>
      </c>
      <c r="L71" s="18">
        <f>IFERROR(IF(OR($I71="",$K71=""),"",IF($K71&gt;$I71,$K71-$I71,"")),"")</f>
        <v/>
      </c>
      <c r="M71" s="19">
        <f>IFERROR(IF($D71="","",IF(AND($D71="Ready",$J71="Ready"),IF($K71&lt;=$I71,"Feasible","Gap"),"Check Inputs")),"Check Inputs")</f>
        <v/>
      </c>
      <c r="N71" s="19">
        <f>IFERROR(IF($M71="","",IF($M71="Gap","Critical resource gap",IF($M71="Feasible","No critical resource gap","Review inputs"))),"Review inputs")</f>
        <v/>
      </c>
    </row>
    <row r="72">
      <c r="A72" s="15" t="n"/>
      <c r="B72" s="16" t="n"/>
      <c r="C72" s="17" t="n"/>
      <c r="D72" s="19">
        <f>IFERROR(IF(AND($A72="",$B72="",$C72=""),"",IF(OR($A72="",$B72="",$C72=""),"Complete all inputs",IF(AND(ISNUMBER($A72),ISNUMBER($C72),$C72&gt;=0),IF(COUNTIFS($A$5:$A$104,$A72,$B$5:$B$104,$B72)=1,"Ready","Duplicate period-resource"),"Check date or numeric input"))),"Check date or numeric input")</f>
        <v/>
      </c>
      <c r="G72" s="20">
        <f>IFERROR(IF($A72="","",$A72),"")</f>
        <v/>
      </c>
      <c r="H72" s="19">
        <f>IFERROR(IF($B72="","",$B72),"")</f>
        <v/>
      </c>
      <c r="I72" s="18">
        <f>IFERROR(IF($D72="Ready",$C72,""),"")</f>
        <v/>
      </c>
      <c r="J72" s="19">
        <f>IFERROR(IF($D72="","",IF($D72&lt;&gt;"Ready","Check period calendar",IF(COUNTIFS('Demand &amp; Rates'!$A$5:$A$104,$A72,'Demand &amp; Rates'!$C$5:$C$104,$B72)=0,"No demand entered",IF(COUNTIFS('Demand &amp; Rates'!$A$5:$A$104,$A72,'Demand &amp; Rates'!$C$5:$C$104,$B72)=COUNTIFS('Demand &amp; Rates'!$A$5:$A$104,$A72,'Demand &amp; Rates'!$C$5:$C$104,$B72,'Demand &amp; Rates'!$G$5:$G$104,"Ready"),"Ready","Check family demand or rate")))),"Check family demand or rate")</f>
        <v/>
      </c>
      <c r="K72" s="18">
        <f>IFERROR(IF($J72&lt;&gt;"Ready","",SUMIFS('Demand &amp; Rates'!$F$5:$F$104,'Demand &amp; Rates'!$A$5:$A$104,$A72,'Demand &amp; Rates'!$C$5:$C$104,$B72,'Demand &amp; Rates'!$G$5:$G$104,"Ready")),"")</f>
        <v/>
      </c>
      <c r="L72" s="18">
        <f>IFERROR(IF(OR($I72="",$K72=""),"",IF($K72&gt;$I72,$K72-$I72,"")),"")</f>
        <v/>
      </c>
      <c r="M72" s="19">
        <f>IFERROR(IF($D72="","",IF(AND($D72="Ready",$J72="Ready"),IF($K72&lt;=$I72,"Feasible","Gap"),"Check Inputs")),"Check Inputs")</f>
        <v/>
      </c>
      <c r="N72" s="19">
        <f>IFERROR(IF($M72="","",IF($M72="Gap","Critical resource gap",IF($M72="Feasible","No critical resource gap","Review inputs"))),"Review inputs")</f>
        <v/>
      </c>
    </row>
    <row r="73">
      <c r="A73" s="15" t="n"/>
      <c r="B73" s="16" t="n"/>
      <c r="C73" s="17" t="n"/>
      <c r="D73" s="19">
        <f>IFERROR(IF(AND($A73="",$B73="",$C73=""),"",IF(OR($A73="",$B73="",$C73=""),"Complete all inputs",IF(AND(ISNUMBER($A73),ISNUMBER($C73),$C73&gt;=0),IF(COUNTIFS($A$5:$A$104,$A73,$B$5:$B$104,$B73)=1,"Ready","Duplicate period-resource"),"Check date or numeric input"))),"Check date or numeric input")</f>
        <v/>
      </c>
      <c r="G73" s="20">
        <f>IFERROR(IF($A73="","",$A73),"")</f>
        <v/>
      </c>
      <c r="H73" s="19">
        <f>IFERROR(IF($B73="","",$B73),"")</f>
        <v/>
      </c>
      <c r="I73" s="18">
        <f>IFERROR(IF($D73="Ready",$C73,""),"")</f>
        <v/>
      </c>
      <c r="J73" s="19">
        <f>IFERROR(IF($D73="","",IF($D73&lt;&gt;"Ready","Check period calendar",IF(COUNTIFS('Demand &amp; Rates'!$A$5:$A$104,$A73,'Demand &amp; Rates'!$C$5:$C$104,$B73)=0,"No demand entered",IF(COUNTIFS('Demand &amp; Rates'!$A$5:$A$104,$A73,'Demand &amp; Rates'!$C$5:$C$104,$B73)=COUNTIFS('Demand &amp; Rates'!$A$5:$A$104,$A73,'Demand &amp; Rates'!$C$5:$C$104,$B73,'Demand &amp; Rates'!$G$5:$G$104,"Ready"),"Ready","Check family demand or rate")))),"Check family demand or rate")</f>
        <v/>
      </c>
      <c r="K73" s="18">
        <f>IFERROR(IF($J73&lt;&gt;"Ready","",SUMIFS('Demand &amp; Rates'!$F$5:$F$104,'Demand &amp; Rates'!$A$5:$A$104,$A73,'Demand &amp; Rates'!$C$5:$C$104,$B73,'Demand &amp; Rates'!$G$5:$G$104,"Ready")),"")</f>
        <v/>
      </c>
      <c r="L73" s="18">
        <f>IFERROR(IF(OR($I73="",$K73=""),"",IF($K73&gt;$I73,$K73-$I73,"")),"")</f>
        <v/>
      </c>
      <c r="M73" s="19">
        <f>IFERROR(IF($D73="","",IF(AND($D73="Ready",$J73="Ready"),IF($K73&lt;=$I73,"Feasible","Gap"),"Check Inputs")),"Check Inputs")</f>
        <v/>
      </c>
      <c r="N73" s="19">
        <f>IFERROR(IF($M73="","",IF($M73="Gap","Critical resource gap",IF($M73="Feasible","No critical resource gap","Review inputs"))),"Review inputs")</f>
        <v/>
      </c>
    </row>
    <row r="74">
      <c r="A74" s="15" t="n"/>
      <c r="B74" s="16" t="n"/>
      <c r="C74" s="17" t="n"/>
      <c r="D74" s="19">
        <f>IFERROR(IF(AND($A74="",$B74="",$C74=""),"",IF(OR($A74="",$B74="",$C74=""),"Complete all inputs",IF(AND(ISNUMBER($A74),ISNUMBER($C74),$C74&gt;=0),IF(COUNTIFS($A$5:$A$104,$A74,$B$5:$B$104,$B74)=1,"Ready","Duplicate period-resource"),"Check date or numeric input"))),"Check date or numeric input")</f>
        <v/>
      </c>
      <c r="G74" s="20">
        <f>IFERROR(IF($A74="","",$A74),"")</f>
        <v/>
      </c>
      <c r="H74" s="19">
        <f>IFERROR(IF($B74="","",$B74),"")</f>
        <v/>
      </c>
      <c r="I74" s="18">
        <f>IFERROR(IF($D74="Ready",$C74,""),"")</f>
        <v/>
      </c>
      <c r="J74" s="19">
        <f>IFERROR(IF($D74="","",IF($D74&lt;&gt;"Ready","Check period calendar",IF(COUNTIFS('Demand &amp; Rates'!$A$5:$A$104,$A74,'Demand &amp; Rates'!$C$5:$C$104,$B74)=0,"No demand entered",IF(COUNTIFS('Demand &amp; Rates'!$A$5:$A$104,$A74,'Demand &amp; Rates'!$C$5:$C$104,$B74)=COUNTIFS('Demand &amp; Rates'!$A$5:$A$104,$A74,'Demand &amp; Rates'!$C$5:$C$104,$B74,'Demand &amp; Rates'!$G$5:$G$104,"Ready"),"Ready","Check family demand or rate")))),"Check family demand or rate")</f>
        <v/>
      </c>
      <c r="K74" s="18">
        <f>IFERROR(IF($J74&lt;&gt;"Ready","",SUMIFS('Demand &amp; Rates'!$F$5:$F$104,'Demand &amp; Rates'!$A$5:$A$104,$A74,'Demand &amp; Rates'!$C$5:$C$104,$B74,'Demand &amp; Rates'!$G$5:$G$104,"Ready")),"")</f>
        <v/>
      </c>
      <c r="L74" s="18">
        <f>IFERROR(IF(OR($I74="",$K74=""),"",IF($K74&gt;$I74,$K74-$I74,"")),"")</f>
        <v/>
      </c>
      <c r="M74" s="19">
        <f>IFERROR(IF($D74="","",IF(AND($D74="Ready",$J74="Ready"),IF($K74&lt;=$I74,"Feasible","Gap"),"Check Inputs")),"Check Inputs")</f>
        <v/>
      </c>
      <c r="N74" s="19">
        <f>IFERROR(IF($M74="","",IF($M74="Gap","Critical resource gap",IF($M74="Feasible","No critical resource gap","Review inputs"))),"Review inputs")</f>
        <v/>
      </c>
    </row>
    <row r="75">
      <c r="A75" s="15" t="n"/>
      <c r="B75" s="16" t="n"/>
      <c r="C75" s="17" t="n"/>
      <c r="D75" s="19">
        <f>IFERROR(IF(AND($A75="",$B75="",$C75=""),"",IF(OR($A75="",$B75="",$C75=""),"Complete all inputs",IF(AND(ISNUMBER($A75),ISNUMBER($C75),$C75&gt;=0),IF(COUNTIFS($A$5:$A$104,$A75,$B$5:$B$104,$B75)=1,"Ready","Duplicate period-resource"),"Check date or numeric input"))),"Check date or numeric input")</f>
        <v/>
      </c>
      <c r="G75" s="20">
        <f>IFERROR(IF($A75="","",$A75),"")</f>
        <v/>
      </c>
      <c r="H75" s="19">
        <f>IFERROR(IF($B75="","",$B75),"")</f>
        <v/>
      </c>
      <c r="I75" s="18">
        <f>IFERROR(IF($D75="Ready",$C75,""),"")</f>
        <v/>
      </c>
      <c r="J75" s="19">
        <f>IFERROR(IF($D75="","",IF($D75&lt;&gt;"Ready","Check period calendar",IF(COUNTIFS('Demand &amp; Rates'!$A$5:$A$104,$A75,'Demand &amp; Rates'!$C$5:$C$104,$B75)=0,"No demand entered",IF(COUNTIFS('Demand &amp; Rates'!$A$5:$A$104,$A75,'Demand &amp; Rates'!$C$5:$C$104,$B75)=COUNTIFS('Demand &amp; Rates'!$A$5:$A$104,$A75,'Demand &amp; Rates'!$C$5:$C$104,$B75,'Demand &amp; Rates'!$G$5:$G$104,"Ready"),"Ready","Check family demand or rate")))),"Check family demand or rate")</f>
        <v/>
      </c>
      <c r="K75" s="18">
        <f>IFERROR(IF($J75&lt;&gt;"Ready","",SUMIFS('Demand &amp; Rates'!$F$5:$F$104,'Demand &amp; Rates'!$A$5:$A$104,$A75,'Demand &amp; Rates'!$C$5:$C$104,$B75,'Demand &amp; Rates'!$G$5:$G$104,"Ready")),"")</f>
        <v/>
      </c>
      <c r="L75" s="18">
        <f>IFERROR(IF(OR($I75="",$K75=""),"",IF($K75&gt;$I75,$K75-$I75,"")),"")</f>
        <v/>
      </c>
      <c r="M75" s="19">
        <f>IFERROR(IF($D75="","",IF(AND($D75="Ready",$J75="Ready"),IF($K75&lt;=$I75,"Feasible","Gap"),"Check Inputs")),"Check Inputs")</f>
        <v/>
      </c>
      <c r="N75" s="19">
        <f>IFERROR(IF($M75="","",IF($M75="Gap","Critical resource gap",IF($M75="Feasible","No critical resource gap","Review inputs"))),"Review inputs")</f>
        <v/>
      </c>
    </row>
    <row r="76">
      <c r="A76" s="15" t="n"/>
      <c r="B76" s="16" t="n"/>
      <c r="C76" s="17" t="n"/>
      <c r="D76" s="19">
        <f>IFERROR(IF(AND($A76="",$B76="",$C76=""),"",IF(OR($A76="",$B76="",$C76=""),"Complete all inputs",IF(AND(ISNUMBER($A76),ISNUMBER($C76),$C76&gt;=0),IF(COUNTIFS($A$5:$A$104,$A76,$B$5:$B$104,$B76)=1,"Ready","Duplicate period-resource"),"Check date or numeric input"))),"Check date or numeric input")</f>
        <v/>
      </c>
      <c r="G76" s="20">
        <f>IFERROR(IF($A76="","",$A76),"")</f>
        <v/>
      </c>
      <c r="H76" s="19">
        <f>IFERROR(IF($B76="","",$B76),"")</f>
        <v/>
      </c>
      <c r="I76" s="18">
        <f>IFERROR(IF($D76="Ready",$C76,""),"")</f>
        <v/>
      </c>
      <c r="J76" s="19">
        <f>IFERROR(IF($D76="","",IF($D76&lt;&gt;"Ready","Check period calendar",IF(COUNTIFS('Demand &amp; Rates'!$A$5:$A$104,$A76,'Demand &amp; Rates'!$C$5:$C$104,$B76)=0,"No demand entered",IF(COUNTIFS('Demand &amp; Rates'!$A$5:$A$104,$A76,'Demand &amp; Rates'!$C$5:$C$104,$B76)=COUNTIFS('Demand &amp; Rates'!$A$5:$A$104,$A76,'Demand &amp; Rates'!$C$5:$C$104,$B76,'Demand &amp; Rates'!$G$5:$G$104,"Ready"),"Ready","Check family demand or rate")))),"Check family demand or rate")</f>
        <v/>
      </c>
      <c r="K76" s="18">
        <f>IFERROR(IF($J76&lt;&gt;"Ready","",SUMIFS('Demand &amp; Rates'!$F$5:$F$104,'Demand &amp; Rates'!$A$5:$A$104,$A76,'Demand &amp; Rates'!$C$5:$C$104,$B76,'Demand &amp; Rates'!$G$5:$G$104,"Ready")),"")</f>
        <v/>
      </c>
      <c r="L76" s="18">
        <f>IFERROR(IF(OR($I76="",$K76=""),"",IF($K76&gt;$I76,$K76-$I76,"")),"")</f>
        <v/>
      </c>
      <c r="M76" s="19">
        <f>IFERROR(IF($D76="","",IF(AND($D76="Ready",$J76="Ready"),IF($K76&lt;=$I76,"Feasible","Gap"),"Check Inputs")),"Check Inputs")</f>
        <v/>
      </c>
      <c r="N76" s="19">
        <f>IFERROR(IF($M76="","",IF($M76="Gap","Critical resource gap",IF($M76="Feasible","No critical resource gap","Review inputs"))),"Review inputs")</f>
        <v/>
      </c>
    </row>
    <row r="77">
      <c r="A77" s="15" t="n"/>
      <c r="B77" s="16" t="n"/>
      <c r="C77" s="17" t="n"/>
      <c r="D77" s="19">
        <f>IFERROR(IF(AND($A77="",$B77="",$C77=""),"",IF(OR($A77="",$B77="",$C77=""),"Complete all inputs",IF(AND(ISNUMBER($A77),ISNUMBER($C77),$C77&gt;=0),IF(COUNTIFS($A$5:$A$104,$A77,$B$5:$B$104,$B77)=1,"Ready","Duplicate period-resource"),"Check date or numeric input"))),"Check date or numeric input")</f>
        <v/>
      </c>
      <c r="G77" s="20">
        <f>IFERROR(IF($A77="","",$A77),"")</f>
        <v/>
      </c>
      <c r="H77" s="19">
        <f>IFERROR(IF($B77="","",$B77),"")</f>
        <v/>
      </c>
      <c r="I77" s="18">
        <f>IFERROR(IF($D77="Ready",$C77,""),"")</f>
        <v/>
      </c>
      <c r="J77" s="19">
        <f>IFERROR(IF($D77="","",IF($D77&lt;&gt;"Ready","Check period calendar",IF(COUNTIFS('Demand &amp; Rates'!$A$5:$A$104,$A77,'Demand &amp; Rates'!$C$5:$C$104,$B77)=0,"No demand entered",IF(COUNTIFS('Demand &amp; Rates'!$A$5:$A$104,$A77,'Demand &amp; Rates'!$C$5:$C$104,$B77)=COUNTIFS('Demand &amp; Rates'!$A$5:$A$104,$A77,'Demand &amp; Rates'!$C$5:$C$104,$B77,'Demand &amp; Rates'!$G$5:$G$104,"Ready"),"Ready","Check family demand or rate")))),"Check family demand or rate")</f>
        <v/>
      </c>
      <c r="K77" s="18">
        <f>IFERROR(IF($J77&lt;&gt;"Ready","",SUMIFS('Demand &amp; Rates'!$F$5:$F$104,'Demand &amp; Rates'!$A$5:$A$104,$A77,'Demand &amp; Rates'!$C$5:$C$104,$B77,'Demand &amp; Rates'!$G$5:$G$104,"Ready")),"")</f>
        <v/>
      </c>
      <c r="L77" s="18">
        <f>IFERROR(IF(OR($I77="",$K77=""),"",IF($K77&gt;$I77,$K77-$I77,"")),"")</f>
        <v/>
      </c>
      <c r="M77" s="19">
        <f>IFERROR(IF($D77="","",IF(AND($D77="Ready",$J77="Ready"),IF($K77&lt;=$I77,"Feasible","Gap"),"Check Inputs")),"Check Inputs")</f>
        <v/>
      </c>
      <c r="N77" s="19">
        <f>IFERROR(IF($M77="","",IF($M77="Gap","Critical resource gap",IF($M77="Feasible","No critical resource gap","Review inputs"))),"Review inputs")</f>
        <v/>
      </c>
    </row>
    <row r="78">
      <c r="A78" s="15" t="n"/>
      <c r="B78" s="16" t="n"/>
      <c r="C78" s="17" t="n"/>
      <c r="D78" s="19">
        <f>IFERROR(IF(AND($A78="",$B78="",$C78=""),"",IF(OR($A78="",$B78="",$C78=""),"Complete all inputs",IF(AND(ISNUMBER($A78),ISNUMBER($C78),$C78&gt;=0),IF(COUNTIFS($A$5:$A$104,$A78,$B$5:$B$104,$B78)=1,"Ready","Duplicate period-resource"),"Check date or numeric input"))),"Check date or numeric input")</f>
        <v/>
      </c>
      <c r="G78" s="20">
        <f>IFERROR(IF($A78="","",$A78),"")</f>
        <v/>
      </c>
      <c r="H78" s="19">
        <f>IFERROR(IF($B78="","",$B78),"")</f>
        <v/>
      </c>
      <c r="I78" s="18">
        <f>IFERROR(IF($D78="Ready",$C78,""),"")</f>
        <v/>
      </c>
      <c r="J78" s="19">
        <f>IFERROR(IF($D78="","",IF($D78&lt;&gt;"Ready","Check period calendar",IF(COUNTIFS('Demand &amp; Rates'!$A$5:$A$104,$A78,'Demand &amp; Rates'!$C$5:$C$104,$B78)=0,"No demand entered",IF(COUNTIFS('Demand &amp; Rates'!$A$5:$A$104,$A78,'Demand &amp; Rates'!$C$5:$C$104,$B78)=COUNTIFS('Demand &amp; Rates'!$A$5:$A$104,$A78,'Demand &amp; Rates'!$C$5:$C$104,$B78,'Demand &amp; Rates'!$G$5:$G$104,"Ready"),"Ready","Check family demand or rate")))),"Check family demand or rate")</f>
        <v/>
      </c>
      <c r="K78" s="18">
        <f>IFERROR(IF($J78&lt;&gt;"Ready","",SUMIFS('Demand &amp; Rates'!$F$5:$F$104,'Demand &amp; Rates'!$A$5:$A$104,$A78,'Demand &amp; Rates'!$C$5:$C$104,$B78,'Demand &amp; Rates'!$G$5:$G$104,"Ready")),"")</f>
        <v/>
      </c>
      <c r="L78" s="18">
        <f>IFERROR(IF(OR($I78="",$K78=""),"",IF($K78&gt;$I78,$K78-$I78,"")),"")</f>
        <v/>
      </c>
      <c r="M78" s="19">
        <f>IFERROR(IF($D78="","",IF(AND($D78="Ready",$J78="Ready"),IF($K78&lt;=$I78,"Feasible","Gap"),"Check Inputs")),"Check Inputs")</f>
        <v/>
      </c>
      <c r="N78" s="19">
        <f>IFERROR(IF($M78="","",IF($M78="Gap","Critical resource gap",IF($M78="Feasible","No critical resource gap","Review inputs"))),"Review inputs")</f>
        <v/>
      </c>
    </row>
    <row r="79">
      <c r="A79" s="15" t="n"/>
      <c r="B79" s="16" t="n"/>
      <c r="C79" s="17" t="n"/>
      <c r="D79" s="19">
        <f>IFERROR(IF(AND($A79="",$B79="",$C79=""),"",IF(OR($A79="",$B79="",$C79=""),"Complete all inputs",IF(AND(ISNUMBER($A79),ISNUMBER($C79),$C79&gt;=0),IF(COUNTIFS($A$5:$A$104,$A79,$B$5:$B$104,$B79)=1,"Ready","Duplicate period-resource"),"Check date or numeric input"))),"Check date or numeric input")</f>
        <v/>
      </c>
      <c r="G79" s="20">
        <f>IFERROR(IF($A79="","",$A79),"")</f>
        <v/>
      </c>
      <c r="H79" s="19">
        <f>IFERROR(IF($B79="","",$B79),"")</f>
        <v/>
      </c>
      <c r="I79" s="18">
        <f>IFERROR(IF($D79="Ready",$C79,""),"")</f>
        <v/>
      </c>
      <c r="J79" s="19">
        <f>IFERROR(IF($D79="","",IF($D79&lt;&gt;"Ready","Check period calendar",IF(COUNTIFS('Demand &amp; Rates'!$A$5:$A$104,$A79,'Demand &amp; Rates'!$C$5:$C$104,$B79)=0,"No demand entered",IF(COUNTIFS('Demand &amp; Rates'!$A$5:$A$104,$A79,'Demand &amp; Rates'!$C$5:$C$104,$B79)=COUNTIFS('Demand &amp; Rates'!$A$5:$A$104,$A79,'Demand &amp; Rates'!$C$5:$C$104,$B79,'Demand &amp; Rates'!$G$5:$G$104,"Ready"),"Ready","Check family demand or rate")))),"Check family demand or rate")</f>
        <v/>
      </c>
      <c r="K79" s="18">
        <f>IFERROR(IF($J79&lt;&gt;"Ready","",SUMIFS('Demand &amp; Rates'!$F$5:$F$104,'Demand &amp; Rates'!$A$5:$A$104,$A79,'Demand &amp; Rates'!$C$5:$C$104,$B79,'Demand &amp; Rates'!$G$5:$G$104,"Ready")),"")</f>
        <v/>
      </c>
      <c r="L79" s="18">
        <f>IFERROR(IF(OR($I79="",$K79=""),"",IF($K79&gt;$I79,$K79-$I79,"")),"")</f>
        <v/>
      </c>
      <c r="M79" s="19">
        <f>IFERROR(IF($D79="","",IF(AND($D79="Ready",$J79="Ready"),IF($K79&lt;=$I79,"Feasible","Gap"),"Check Inputs")),"Check Inputs")</f>
        <v/>
      </c>
      <c r="N79" s="19">
        <f>IFERROR(IF($M79="","",IF($M79="Gap","Critical resource gap",IF($M79="Feasible","No critical resource gap","Review inputs"))),"Review inputs")</f>
        <v/>
      </c>
    </row>
    <row r="80">
      <c r="A80" s="15" t="n"/>
      <c r="B80" s="16" t="n"/>
      <c r="C80" s="17" t="n"/>
      <c r="D80" s="19">
        <f>IFERROR(IF(AND($A80="",$B80="",$C80=""),"",IF(OR($A80="",$B80="",$C80=""),"Complete all inputs",IF(AND(ISNUMBER($A80),ISNUMBER($C80),$C80&gt;=0),IF(COUNTIFS($A$5:$A$104,$A80,$B$5:$B$104,$B80)=1,"Ready","Duplicate period-resource"),"Check date or numeric input"))),"Check date or numeric input")</f>
        <v/>
      </c>
      <c r="G80" s="20">
        <f>IFERROR(IF($A80="","",$A80),"")</f>
        <v/>
      </c>
      <c r="H80" s="19">
        <f>IFERROR(IF($B80="","",$B80),"")</f>
        <v/>
      </c>
      <c r="I80" s="18">
        <f>IFERROR(IF($D80="Ready",$C80,""),"")</f>
        <v/>
      </c>
      <c r="J80" s="19">
        <f>IFERROR(IF($D80="","",IF($D80&lt;&gt;"Ready","Check period calendar",IF(COUNTIFS('Demand &amp; Rates'!$A$5:$A$104,$A80,'Demand &amp; Rates'!$C$5:$C$104,$B80)=0,"No demand entered",IF(COUNTIFS('Demand &amp; Rates'!$A$5:$A$104,$A80,'Demand &amp; Rates'!$C$5:$C$104,$B80)=COUNTIFS('Demand &amp; Rates'!$A$5:$A$104,$A80,'Demand &amp; Rates'!$C$5:$C$104,$B80,'Demand &amp; Rates'!$G$5:$G$104,"Ready"),"Ready","Check family demand or rate")))),"Check family demand or rate")</f>
        <v/>
      </c>
      <c r="K80" s="18">
        <f>IFERROR(IF($J80&lt;&gt;"Ready","",SUMIFS('Demand &amp; Rates'!$F$5:$F$104,'Demand &amp; Rates'!$A$5:$A$104,$A80,'Demand &amp; Rates'!$C$5:$C$104,$B80,'Demand &amp; Rates'!$G$5:$G$104,"Ready")),"")</f>
        <v/>
      </c>
      <c r="L80" s="18">
        <f>IFERROR(IF(OR($I80="",$K80=""),"",IF($K80&gt;$I80,$K80-$I80,"")),"")</f>
        <v/>
      </c>
      <c r="M80" s="19">
        <f>IFERROR(IF($D80="","",IF(AND($D80="Ready",$J80="Ready"),IF($K80&lt;=$I80,"Feasible","Gap"),"Check Inputs")),"Check Inputs")</f>
        <v/>
      </c>
      <c r="N80" s="19">
        <f>IFERROR(IF($M80="","",IF($M80="Gap","Critical resource gap",IF($M80="Feasible","No critical resource gap","Review inputs"))),"Review inputs")</f>
        <v/>
      </c>
    </row>
    <row r="81">
      <c r="A81" s="15" t="n"/>
      <c r="B81" s="16" t="n"/>
      <c r="C81" s="17" t="n"/>
      <c r="D81" s="19">
        <f>IFERROR(IF(AND($A81="",$B81="",$C81=""),"",IF(OR($A81="",$B81="",$C81=""),"Complete all inputs",IF(AND(ISNUMBER($A81),ISNUMBER($C81),$C81&gt;=0),IF(COUNTIFS($A$5:$A$104,$A81,$B$5:$B$104,$B81)=1,"Ready","Duplicate period-resource"),"Check date or numeric input"))),"Check date or numeric input")</f>
        <v/>
      </c>
      <c r="G81" s="20">
        <f>IFERROR(IF($A81="","",$A81),"")</f>
        <v/>
      </c>
      <c r="H81" s="19">
        <f>IFERROR(IF($B81="","",$B81),"")</f>
        <v/>
      </c>
      <c r="I81" s="18">
        <f>IFERROR(IF($D81="Ready",$C81,""),"")</f>
        <v/>
      </c>
      <c r="J81" s="19">
        <f>IFERROR(IF($D81="","",IF($D81&lt;&gt;"Ready","Check period calendar",IF(COUNTIFS('Demand &amp; Rates'!$A$5:$A$104,$A81,'Demand &amp; Rates'!$C$5:$C$104,$B81)=0,"No demand entered",IF(COUNTIFS('Demand &amp; Rates'!$A$5:$A$104,$A81,'Demand &amp; Rates'!$C$5:$C$104,$B81)=COUNTIFS('Demand &amp; Rates'!$A$5:$A$104,$A81,'Demand &amp; Rates'!$C$5:$C$104,$B81,'Demand &amp; Rates'!$G$5:$G$104,"Ready"),"Ready","Check family demand or rate")))),"Check family demand or rate")</f>
        <v/>
      </c>
      <c r="K81" s="18">
        <f>IFERROR(IF($J81&lt;&gt;"Ready","",SUMIFS('Demand &amp; Rates'!$F$5:$F$104,'Demand &amp; Rates'!$A$5:$A$104,$A81,'Demand &amp; Rates'!$C$5:$C$104,$B81,'Demand &amp; Rates'!$G$5:$G$104,"Ready")),"")</f>
        <v/>
      </c>
      <c r="L81" s="18">
        <f>IFERROR(IF(OR($I81="",$K81=""),"",IF($K81&gt;$I81,$K81-$I81,"")),"")</f>
        <v/>
      </c>
      <c r="M81" s="19">
        <f>IFERROR(IF($D81="","",IF(AND($D81="Ready",$J81="Ready"),IF($K81&lt;=$I81,"Feasible","Gap"),"Check Inputs")),"Check Inputs")</f>
        <v/>
      </c>
      <c r="N81" s="19">
        <f>IFERROR(IF($M81="","",IF($M81="Gap","Critical resource gap",IF($M81="Feasible","No critical resource gap","Review inputs"))),"Review inputs")</f>
        <v/>
      </c>
    </row>
    <row r="82">
      <c r="A82" s="15" t="n"/>
      <c r="B82" s="16" t="n"/>
      <c r="C82" s="17" t="n"/>
      <c r="D82" s="19">
        <f>IFERROR(IF(AND($A82="",$B82="",$C82=""),"",IF(OR($A82="",$B82="",$C82=""),"Complete all inputs",IF(AND(ISNUMBER($A82),ISNUMBER($C82),$C82&gt;=0),IF(COUNTIFS($A$5:$A$104,$A82,$B$5:$B$104,$B82)=1,"Ready","Duplicate period-resource"),"Check date or numeric input"))),"Check date or numeric input")</f>
        <v/>
      </c>
      <c r="G82" s="20">
        <f>IFERROR(IF($A82="","",$A82),"")</f>
        <v/>
      </c>
      <c r="H82" s="19">
        <f>IFERROR(IF($B82="","",$B82),"")</f>
        <v/>
      </c>
      <c r="I82" s="18">
        <f>IFERROR(IF($D82="Ready",$C82,""),"")</f>
        <v/>
      </c>
      <c r="J82" s="19">
        <f>IFERROR(IF($D82="","",IF($D82&lt;&gt;"Ready","Check period calendar",IF(COUNTIFS('Demand &amp; Rates'!$A$5:$A$104,$A82,'Demand &amp; Rates'!$C$5:$C$104,$B82)=0,"No demand entered",IF(COUNTIFS('Demand &amp; Rates'!$A$5:$A$104,$A82,'Demand &amp; Rates'!$C$5:$C$104,$B82)=COUNTIFS('Demand &amp; Rates'!$A$5:$A$104,$A82,'Demand &amp; Rates'!$C$5:$C$104,$B82,'Demand &amp; Rates'!$G$5:$G$104,"Ready"),"Ready","Check family demand or rate")))),"Check family demand or rate")</f>
        <v/>
      </c>
      <c r="K82" s="18">
        <f>IFERROR(IF($J82&lt;&gt;"Ready","",SUMIFS('Demand &amp; Rates'!$F$5:$F$104,'Demand &amp; Rates'!$A$5:$A$104,$A82,'Demand &amp; Rates'!$C$5:$C$104,$B82,'Demand &amp; Rates'!$G$5:$G$104,"Ready")),"")</f>
        <v/>
      </c>
      <c r="L82" s="18">
        <f>IFERROR(IF(OR($I82="",$K82=""),"",IF($K82&gt;$I82,$K82-$I82,"")),"")</f>
        <v/>
      </c>
      <c r="M82" s="19">
        <f>IFERROR(IF($D82="","",IF(AND($D82="Ready",$J82="Ready"),IF($K82&lt;=$I82,"Feasible","Gap"),"Check Inputs")),"Check Inputs")</f>
        <v/>
      </c>
      <c r="N82" s="19">
        <f>IFERROR(IF($M82="","",IF($M82="Gap","Critical resource gap",IF($M82="Feasible","No critical resource gap","Review inputs"))),"Review inputs")</f>
        <v/>
      </c>
    </row>
    <row r="83">
      <c r="A83" s="15" t="n"/>
      <c r="B83" s="16" t="n"/>
      <c r="C83" s="17" t="n"/>
      <c r="D83" s="19">
        <f>IFERROR(IF(AND($A83="",$B83="",$C83=""),"",IF(OR($A83="",$B83="",$C83=""),"Complete all inputs",IF(AND(ISNUMBER($A83),ISNUMBER($C83),$C83&gt;=0),IF(COUNTIFS($A$5:$A$104,$A83,$B$5:$B$104,$B83)=1,"Ready","Duplicate period-resource"),"Check date or numeric input"))),"Check date or numeric input")</f>
        <v/>
      </c>
      <c r="G83" s="20">
        <f>IFERROR(IF($A83="","",$A83),"")</f>
        <v/>
      </c>
      <c r="H83" s="19">
        <f>IFERROR(IF($B83="","",$B83),"")</f>
        <v/>
      </c>
      <c r="I83" s="18">
        <f>IFERROR(IF($D83="Ready",$C83,""),"")</f>
        <v/>
      </c>
      <c r="J83" s="19">
        <f>IFERROR(IF($D83="","",IF($D83&lt;&gt;"Ready","Check period calendar",IF(COUNTIFS('Demand &amp; Rates'!$A$5:$A$104,$A83,'Demand &amp; Rates'!$C$5:$C$104,$B83)=0,"No demand entered",IF(COUNTIFS('Demand &amp; Rates'!$A$5:$A$104,$A83,'Demand &amp; Rates'!$C$5:$C$104,$B83)=COUNTIFS('Demand &amp; Rates'!$A$5:$A$104,$A83,'Demand &amp; Rates'!$C$5:$C$104,$B83,'Demand &amp; Rates'!$G$5:$G$104,"Ready"),"Ready","Check family demand or rate")))),"Check family demand or rate")</f>
        <v/>
      </c>
      <c r="K83" s="18">
        <f>IFERROR(IF($J83&lt;&gt;"Ready","",SUMIFS('Demand &amp; Rates'!$F$5:$F$104,'Demand &amp; Rates'!$A$5:$A$104,$A83,'Demand &amp; Rates'!$C$5:$C$104,$B83,'Demand &amp; Rates'!$G$5:$G$104,"Ready")),"")</f>
        <v/>
      </c>
      <c r="L83" s="18">
        <f>IFERROR(IF(OR($I83="",$K83=""),"",IF($K83&gt;$I83,$K83-$I83,"")),"")</f>
        <v/>
      </c>
      <c r="M83" s="19">
        <f>IFERROR(IF($D83="","",IF(AND($D83="Ready",$J83="Ready"),IF($K83&lt;=$I83,"Feasible","Gap"),"Check Inputs")),"Check Inputs")</f>
        <v/>
      </c>
      <c r="N83" s="19">
        <f>IFERROR(IF($M83="","",IF($M83="Gap","Critical resource gap",IF($M83="Feasible","No critical resource gap","Review inputs"))),"Review inputs")</f>
        <v/>
      </c>
    </row>
    <row r="84">
      <c r="A84" s="15" t="n"/>
      <c r="B84" s="16" t="n"/>
      <c r="C84" s="17" t="n"/>
      <c r="D84" s="19">
        <f>IFERROR(IF(AND($A84="",$B84="",$C84=""),"",IF(OR($A84="",$B84="",$C84=""),"Complete all inputs",IF(AND(ISNUMBER($A84),ISNUMBER($C84),$C84&gt;=0),IF(COUNTIFS($A$5:$A$104,$A84,$B$5:$B$104,$B84)=1,"Ready","Duplicate period-resource"),"Check date or numeric input"))),"Check date or numeric input")</f>
        <v/>
      </c>
      <c r="G84" s="20">
        <f>IFERROR(IF($A84="","",$A84),"")</f>
        <v/>
      </c>
      <c r="H84" s="19">
        <f>IFERROR(IF($B84="","",$B84),"")</f>
        <v/>
      </c>
      <c r="I84" s="18">
        <f>IFERROR(IF($D84="Ready",$C84,""),"")</f>
        <v/>
      </c>
      <c r="J84" s="19">
        <f>IFERROR(IF($D84="","",IF($D84&lt;&gt;"Ready","Check period calendar",IF(COUNTIFS('Demand &amp; Rates'!$A$5:$A$104,$A84,'Demand &amp; Rates'!$C$5:$C$104,$B84)=0,"No demand entered",IF(COUNTIFS('Demand &amp; Rates'!$A$5:$A$104,$A84,'Demand &amp; Rates'!$C$5:$C$104,$B84)=COUNTIFS('Demand &amp; Rates'!$A$5:$A$104,$A84,'Demand &amp; Rates'!$C$5:$C$104,$B84,'Demand &amp; Rates'!$G$5:$G$104,"Ready"),"Ready","Check family demand or rate")))),"Check family demand or rate")</f>
        <v/>
      </c>
      <c r="K84" s="18">
        <f>IFERROR(IF($J84&lt;&gt;"Ready","",SUMIFS('Demand &amp; Rates'!$F$5:$F$104,'Demand &amp; Rates'!$A$5:$A$104,$A84,'Demand &amp; Rates'!$C$5:$C$104,$B84,'Demand &amp; Rates'!$G$5:$G$104,"Ready")),"")</f>
        <v/>
      </c>
      <c r="L84" s="18">
        <f>IFERROR(IF(OR($I84="",$K84=""),"",IF($K84&gt;$I84,$K84-$I84,"")),"")</f>
        <v/>
      </c>
      <c r="M84" s="19">
        <f>IFERROR(IF($D84="","",IF(AND($D84="Ready",$J84="Ready"),IF($K84&lt;=$I84,"Feasible","Gap"),"Check Inputs")),"Check Inputs")</f>
        <v/>
      </c>
      <c r="N84" s="19">
        <f>IFERROR(IF($M84="","",IF($M84="Gap","Critical resource gap",IF($M84="Feasible","No critical resource gap","Review inputs"))),"Review inputs")</f>
        <v/>
      </c>
    </row>
    <row r="85">
      <c r="A85" s="15" t="n"/>
      <c r="B85" s="16" t="n"/>
      <c r="C85" s="17" t="n"/>
      <c r="D85" s="19">
        <f>IFERROR(IF(AND($A85="",$B85="",$C85=""),"",IF(OR($A85="",$B85="",$C85=""),"Complete all inputs",IF(AND(ISNUMBER($A85),ISNUMBER($C85),$C85&gt;=0),IF(COUNTIFS($A$5:$A$104,$A85,$B$5:$B$104,$B85)=1,"Ready","Duplicate period-resource"),"Check date or numeric input"))),"Check date or numeric input")</f>
        <v/>
      </c>
      <c r="G85" s="20">
        <f>IFERROR(IF($A85="","",$A85),"")</f>
        <v/>
      </c>
      <c r="H85" s="19">
        <f>IFERROR(IF($B85="","",$B85),"")</f>
        <v/>
      </c>
      <c r="I85" s="18">
        <f>IFERROR(IF($D85="Ready",$C85,""),"")</f>
        <v/>
      </c>
      <c r="J85" s="19">
        <f>IFERROR(IF($D85="","",IF($D85&lt;&gt;"Ready","Check period calendar",IF(COUNTIFS('Demand &amp; Rates'!$A$5:$A$104,$A85,'Demand &amp; Rates'!$C$5:$C$104,$B85)=0,"No demand entered",IF(COUNTIFS('Demand &amp; Rates'!$A$5:$A$104,$A85,'Demand &amp; Rates'!$C$5:$C$104,$B85)=COUNTIFS('Demand &amp; Rates'!$A$5:$A$104,$A85,'Demand &amp; Rates'!$C$5:$C$104,$B85,'Demand &amp; Rates'!$G$5:$G$104,"Ready"),"Ready","Check family demand or rate")))),"Check family demand or rate")</f>
        <v/>
      </c>
      <c r="K85" s="18">
        <f>IFERROR(IF($J85&lt;&gt;"Ready","",SUMIFS('Demand &amp; Rates'!$F$5:$F$104,'Demand &amp; Rates'!$A$5:$A$104,$A85,'Demand &amp; Rates'!$C$5:$C$104,$B85,'Demand &amp; Rates'!$G$5:$G$104,"Ready")),"")</f>
        <v/>
      </c>
      <c r="L85" s="18">
        <f>IFERROR(IF(OR($I85="",$K85=""),"",IF($K85&gt;$I85,$K85-$I85,"")),"")</f>
        <v/>
      </c>
      <c r="M85" s="19">
        <f>IFERROR(IF($D85="","",IF(AND($D85="Ready",$J85="Ready"),IF($K85&lt;=$I85,"Feasible","Gap"),"Check Inputs")),"Check Inputs")</f>
        <v/>
      </c>
      <c r="N85" s="19">
        <f>IFERROR(IF($M85="","",IF($M85="Gap","Critical resource gap",IF($M85="Feasible","No critical resource gap","Review inputs"))),"Review inputs")</f>
        <v/>
      </c>
    </row>
    <row r="86">
      <c r="A86" s="15" t="n"/>
      <c r="B86" s="16" t="n"/>
      <c r="C86" s="17" t="n"/>
      <c r="D86" s="19">
        <f>IFERROR(IF(AND($A86="",$B86="",$C86=""),"",IF(OR($A86="",$B86="",$C86=""),"Complete all inputs",IF(AND(ISNUMBER($A86),ISNUMBER($C86),$C86&gt;=0),IF(COUNTIFS($A$5:$A$104,$A86,$B$5:$B$104,$B86)=1,"Ready","Duplicate period-resource"),"Check date or numeric input"))),"Check date or numeric input")</f>
        <v/>
      </c>
      <c r="G86" s="20">
        <f>IFERROR(IF($A86="","",$A86),"")</f>
        <v/>
      </c>
      <c r="H86" s="19">
        <f>IFERROR(IF($B86="","",$B86),"")</f>
        <v/>
      </c>
      <c r="I86" s="18">
        <f>IFERROR(IF($D86="Ready",$C86,""),"")</f>
        <v/>
      </c>
      <c r="J86" s="19">
        <f>IFERROR(IF($D86="","",IF($D86&lt;&gt;"Ready","Check period calendar",IF(COUNTIFS('Demand &amp; Rates'!$A$5:$A$104,$A86,'Demand &amp; Rates'!$C$5:$C$104,$B86)=0,"No demand entered",IF(COUNTIFS('Demand &amp; Rates'!$A$5:$A$104,$A86,'Demand &amp; Rates'!$C$5:$C$104,$B86)=COUNTIFS('Demand &amp; Rates'!$A$5:$A$104,$A86,'Demand &amp; Rates'!$C$5:$C$104,$B86,'Demand &amp; Rates'!$G$5:$G$104,"Ready"),"Ready","Check family demand or rate")))),"Check family demand or rate")</f>
        <v/>
      </c>
      <c r="K86" s="18">
        <f>IFERROR(IF($J86&lt;&gt;"Ready","",SUMIFS('Demand &amp; Rates'!$F$5:$F$104,'Demand &amp; Rates'!$A$5:$A$104,$A86,'Demand &amp; Rates'!$C$5:$C$104,$B86,'Demand &amp; Rates'!$G$5:$G$104,"Ready")),"")</f>
        <v/>
      </c>
      <c r="L86" s="18">
        <f>IFERROR(IF(OR($I86="",$K86=""),"",IF($K86&gt;$I86,$K86-$I86,"")),"")</f>
        <v/>
      </c>
      <c r="M86" s="19">
        <f>IFERROR(IF($D86="","",IF(AND($D86="Ready",$J86="Ready"),IF($K86&lt;=$I86,"Feasible","Gap"),"Check Inputs")),"Check Inputs")</f>
        <v/>
      </c>
      <c r="N86" s="19">
        <f>IFERROR(IF($M86="","",IF($M86="Gap","Critical resource gap",IF($M86="Feasible","No critical resource gap","Review inputs"))),"Review inputs")</f>
        <v/>
      </c>
    </row>
    <row r="87">
      <c r="A87" s="15" t="n"/>
      <c r="B87" s="16" t="n"/>
      <c r="C87" s="17" t="n"/>
      <c r="D87" s="19">
        <f>IFERROR(IF(AND($A87="",$B87="",$C87=""),"",IF(OR($A87="",$B87="",$C87=""),"Complete all inputs",IF(AND(ISNUMBER($A87),ISNUMBER($C87),$C87&gt;=0),IF(COUNTIFS($A$5:$A$104,$A87,$B$5:$B$104,$B87)=1,"Ready","Duplicate period-resource"),"Check date or numeric input"))),"Check date or numeric input")</f>
        <v/>
      </c>
      <c r="G87" s="20">
        <f>IFERROR(IF($A87="","",$A87),"")</f>
        <v/>
      </c>
      <c r="H87" s="19">
        <f>IFERROR(IF($B87="","",$B87),"")</f>
        <v/>
      </c>
      <c r="I87" s="18">
        <f>IFERROR(IF($D87="Ready",$C87,""),"")</f>
        <v/>
      </c>
      <c r="J87" s="19">
        <f>IFERROR(IF($D87="","",IF($D87&lt;&gt;"Ready","Check period calendar",IF(COUNTIFS('Demand &amp; Rates'!$A$5:$A$104,$A87,'Demand &amp; Rates'!$C$5:$C$104,$B87)=0,"No demand entered",IF(COUNTIFS('Demand &amp; Rates'!$A$5:$A$104,$A87,'Demand &amp; Rates'!$C$5:$C$104,$B87)=COUNTIFS('Demand &amp; Rates'!$A$5:$A$104,$A87,'Demand &amp; Rates'!$C$5:$C$104,$B87,'Demand &amp; Rates'!$G$5:$G$104,"Ready"),"Ready","Check family demand or rate")))),"Check family demand or rate")</f>
        <v/>
      </c>
      <c r="K87" s="18">
        <f>IFERROR(IF($J87&lt;&gt;"Ready","",SUMIFS('Demand &amp; Rates'!$F$5:$F$104,'Demand &amp; Rates'!$A$5:$A$104,$A87,'Demand &amp; Rates'!$C$5:$C$104,$B87,'Demand &amp; Rates'!$G$5:$G$104,"Ready")),"")</f>
        <v/>
      </c>
      <c r="L87" s="18">
        <f>IFERROR(IF(OR($I87="",$K87=""),"",IF($K87&gt;$I87,$K87-$I87,"")),"")</f>
        <v/>
      </c>
      <c r="M87" s="19">
        <f>IFERROR(IF($D87="","",IF(AND($D87="Ready",$J87="Ready"),IF($K87&lt;=$I87,"Feasible","Gap"),"Check Inputs")),"Check Inputs")</f>
        <v/>
      </c>
      <c r="N87" s="19">
        <f>IFERROR(IF($M87="","",IF($M87="Gap","Critical resource gap",IF($M87="Feasible","No critical resource gap","Review inputs"))),"Review inputs")</f>
        <v/>
      </c>
    </row>
    <row r="88">
      <c r="A88" s="15" t="n"/>
      <c r="B88" s="16" t="n"/>
      <c r="C88" s="17" t="n"/>
      <c r="D88" s="19">
        <f>IFERROR(IF(AND($A88="",$B88="",$C88=""),"",IF(OR($A88="",$B88="",$C88=""),"Complete all inputs",IF(AND(ISNUMBER($A88),ISNUMBER($C88),$C88&gt;=0),IF(COUNTIFS($A$5:$A$104,$A88,$B$5:$B$104,$B88)=1,"Ready","Duplicate period-resource"),"Check date or numeric input"))),"Check date or numeric input")</f>
        <v/>
      </c>
      <c r="G88" s="20">
        <f>IFERROR(IF($A88="","",$A88),"")</f>
        <v/>
      </c>
      <c r="H88" s="19">
        <f>IFERROR(IF($B88="","",$B88),"")</f>
        <v/>
      </c>
      <c r="I88" s="18">
        <f>IFERROR(IF($D88="Ready",$C88,""),"")</f>
        <v/>
      </c>
      <c r="J88" s="19">
        <f>IFERROR(IF($D88="","",IF($D88&lt;&gt;"Ready","Check period calendar",IF(COUNTIFS('Demand &amp; Rates'!$A$5:$A$104,$A88,'Demand &amp; Rates'!$C$5:$C$104,$B88)=0,"No demand entered",IF(COUNTIFS('Demand &amp; Rates'!$A$5:$A$104,$A88,'Demand &amp; Rates'!$C$5:$C$104,$B88)=COUNTIFS('Demand &amp; Rates'!$A$5:$A$104,$A88,'Demand &amp; Rates'!$C$5:$C$104,$B88,'Demand &amp; Rates'!$G$5:$G$104,"Ready"),"Ready","Check family demand or rate")))),"Check family demand or rate")</f>
        <v/>
      </c>
      <c r="K88" s="18">
        <f>IFERROR(IF($J88&lt;&gt;"Ready","",SUMIFS('Demand &amp; Rates'!$F$5:$F$104,'Demand &amp; Rates'!$A$5:$A$104,$A88,'Demand &amp; Rates'!$C$5:$C$104,$B88,'Demand &amp; Rates'!$G$5:$G$104,"Ready")),"")</f>
        <v/>
      </c>
      <c r="L88" s="18">
        <f>IFERROR(IF(OR($I88="",$K88=""),"",IF($K88&gt;$I88,$K88-$I88,"")),"")</f>
        <v/>
      </c>
      <c r="M88" s="19">
        <f>IFERROR(IF($D88="","",IF(AND($D88="Ready",$J88="Ready"),IF($K88&lt;=$I88,"Feasible","Gap"),"Check Inputs")),"Check Inputs")</f>
        <v/>
      </c>
      <c r="N88" s="19">
        <f>IFERROR(IF($M88="","",IF($M88="Gap","Critical resource gap",IF($M88="Feasible","No critical resource gap","Review inputs"))),"Review inputs")</f>
        <v/>
      </c>
    </row>
    <row r="89">
      <c r="A89" s="15" t="n"/>
      <c r="B89" s="16" t="n"/>
      <c r="C89" s="17" t="n"/>
      <c r="D89" s="19">
        <f>IFERROR(IF(AND($A89="",$B89="",$C89=""),"",IF(OR($A89="",$B89="",$C89=""),"Complete all inputs",IF(AND(ISNUMBER($A89),ISNUMBER($C89),$C89&gt;=0),IF(COUNTIFS($A$5:$A$104,$A89,$B$5:$B$104,$B89)=1,"Ready","Duplicate period-resource"),"Check date or numeric input"))),"Check date or numeric input")</f>
        <v/>
      </c>
      <c r="G89" s="20">
        <f>IFERROR(IF($A89="","",$A89),"")</f>
        <v/>
      </c>
      <c r="H89" s="19">
        <f>IFERROR(IF($B89="","",$B89),"")</f>
        <v/>
      </c>
      <c r="I89" s="18">
        <f>IFERROR(IF($D89="Ready",$C89,""),"")</f>
        <v/>
      </c>
      <c r="J89" s="19">
        <f>IFERROR(IF($D89="","",IF($D89&lt;&gt;"Ready","Check period calendar",IF(COUNTIFS('Demand &amp; Rates'!$A$5:$A$104,$A89,'Demand &amp; Rates'!$C$5:$C$104,$B89)=0,"No demand entered",IF(COUNTIFS('Demand &amp; Rates'!$A$5:$A$104,$A89,'Demand &amp; Rates'!$C$5:$C$104,$B89)=COUNTIFS('Demand &amp; Rates'!$A$5:$A$104,$A89,'Demand &amp; Rates'!$C$5:$C$104,$B89,'Demand &amp; Rates'!$G$5:$G$104,"Ready"),"Ready","Check family demand or rate")))),"Check family demand or rate")</f>
        <v/>
      </c>
      <c r="K89" s="18">
        <f>IFERROR(IF($J89&lt;&gt;"Ready","",SUMIFS('Demand &amp; Rates'!$F$5:$F$104,'Demand &amp; Rates'!$A$5:$A$104,$A89,'Demand &amp; Rates'!$C$5:$C$104,$B89,'Demand &amp; Rates'!$G$5:$G$104,"Ready")),"")</f>
        <v/>
      </c>
      <c r="L89" s="18">
        <f>IFERROR(IF(OR($I89="",$K89=""),"",IF($K89&gt;$I89,$K89-$I89,"")),"")</f>
        <v/>
      </c>
      <c r="M89" s="19">
        <f>IFERROR(IF($D89="","",IF(AND($D89="Ready",$J89="Ready"),IF($K89&lt;=$I89,"Feasible","Gap"),"Check Inputs")),"Check Inputs")</f>
        <v/>
      </c>
      <c r="N89" s="19">
        <f>IFERROR(IF($M89="","",IF($M89="Gap","Critical resource gap",IF($M89="Feasible","No critical resource gap","Review inputs"))),"Review inputs")</f>
        <v/>
      </c>
    </row>
    <row r="90">
      <c r="A90" s="15" t="n"/>
      <c r="B90" s="16" t="n"/>
      <c r="C90" s="17" t="n"/>
      <c r="D90" s="19">
        <f>IFERROR(IF(AND($A90="",$B90="",$C90=""),"",IF(OR($A90="",$B90="",$C90=""),"Complete all inputs",IF(AND(ISNUMBER($A90),ISNUMBER($C90),$C90&gt;=0),IF(COUNTIFS($A$5:$A$104,$A90,$B$5:$B$104,$B90)=1,"Ready","Duplicate period-resource"),"Check date or numeric input"))),"Check date or numeric input")</f>
        <v/>
      </c>
      <c r="G90" s="20">
        <f>IFERROR(IF($A90="","",$A90),"")</f>
        <v/>
      </c>
      <c r="H90" s="19">
        <f>IFERROR(IF($B90="","",$B90),"")</f>
        <v/>
      </c>
      <c r="I90" s="18">
        <f>IFERROR(IF($D90="Ready",$C90,""),"")</f>
        <v/>
      </c>
      <c r="J90" s="19">
        <f>IFERROR(IF($D90="","",IF($D90&lt;&gt;"Ready","Check period calendar",IF(COUNTIFS('Demand &amp; Rates'!$A$5:$A$104,$A90,'Demand &amp; Rates'!$C$5:$C$104,$B90)=0,"No demand entered",IF(COUNTIFS('Demand &amp; Rates'!$A$5:$A$104,$A90,'Demand &amp; Rates'!$C$5:$C$104,$B90)=COUNTIFS('Demand &amp; Rates'!$A$5:$A$104,$A90,'Demand &amp; Rates'!$C$5:$C$104,$B90,'Demand &amp; Rates'!$G$5:$G$104,"Ready"),"Ready","Check family demand or rate")))),"Check family demand or rate")</f>
        <v/>
      </c>
      <c r="K90" s="18">
        <f>IFERROR(IF($J90&lt;&gt;"Ready","",SUMIFS('Demand &amp; Rates'!$F$5:$F$104,'Demand &amp; Rates'!$A$5:$A$104,$A90,'Demand &amp; Rates'!$C$5:$C$104,$B90,'Demand &amp; Rates'!$G$5:$G$104,"Ready")),"")</f>
        <v/>
      </c>
      <c r="L90" s="18">
        <f>IFERROR(IF(OR($I90="",$K90=""),"",IF($K90&gt;$I90,$K90-$I90,"")),"")</f>
        <v/>
      </c>
      <c r="M90" s="19">
        <f>IFERROR(IF($D90="","",IF(AND($D90="Ready",$J90="Ready"),IF($K90&lt;=$I90,"Feasible","Gap"),"Check Inputs")),"Check Inputs")</f>
        <v/>
      </c>
      <c r="N90" s="19">
        <f>IFERROR(IF($M90="","",IF($M90="Gap","Critical resource gap",IF($M90="Feasible","No critical resource gap","Review inputs"))),"Review inputs")</f>
        <v/>
      </c>
    </row>
    <row r="91">
      <c r="A91" s="15" t="n"/>
      <c r="B91" s="16" t="n"/>
      <c r="C91" s="17" t="n"/>
      <c r="D91" s="19">
        <f>IFERROR(IF(AND($A91="",$B91="",$C91=""),"",IF(OR($A91="",$B91="",$C91=""),"Complete all inputs",IF(AND(ISNUMBER($A91),ISNUMBER($C91),$C91&gt;=0),IF(COUNTIFS($A$5:$A$104,$A91,$B$5:$B$104,$B91)=1,"Ready","Duplicate period-resource"),"Check date or numeric input"))),"Check date or numeric input")</f>
        <v/>
      </c>
      <c r="G91" s="20">
        <f>IFERROR(IF($A91="","",$A91),"")</f>
        <v/>
      </c>
      <c r="H91" s="19">
        <f>IFERROR(IF($B91="","",$B91),"")</f>
        <v/>
      </c>
      <c r="I91" s="18">
        <f>IFERROR(IF($D91="Ready",$C91,""),"")</f>
        <v/>
      </c>
      <c r="J91" s="19">
        <f>IFERROR(IF($D91="","",IF($D91&lt;&gt;"Ready","Check period calendar",IF(COUNTIFS('Demand &amp; Rates'!$A$5:$A$104,$A91,'Demand &amp; Rates'!$C$5:$C$104,$B91)=0,"No demand entered",IF(COUNTIFS('Demand &amp; Rates'!$A$5:$A$104,$A91,'Demand &amp; Rates'!$C$5:$C$104,$B91)=COUNTIFS('Demand &amp; Rates'!$A$5:$A$104,$A91,'Demand &amp; Rates'!$C$5:$C$104,$B91,'Demand &amp; Rates'!$G$5:$G$104,"Ready"),"Ready","Check family demand or rate")))),"Check family demand or rate")</f>
        <v/>
      </c>
      <c r="K91" s="18">
        <f>IFERROR(IF($J91&lt;&gt;"Ready","",SUMIFS('Demand &amp; Rates'!$F$5:$F$104,'Demand &amp; Rates'!$A$5:$A$104,$A91,'Demand &amp; Rates'!$C$5:$C$104,$B91,'Demand &amp; Rates'!$G$5:$G$104,"Ready")),"")</f>
        <v/>
      </c>
      <c r="L91" s="18">
        <f>IFERROR(IF(OR($I91="",$K91=""),"",IF($K91&gt;$I91,$K91-$I91,"")),"")</f>
        <v/>
      </c>
      <c r="M91" s="19">
        <f>IFERROR(IF($D91="","",IF(AND($D91="Ready",$J91="Ready"),IF($K91&lt;=$I91,"Feasible","Gap"),"Check Inputs")),"Check Inputs")</f>
        <v/>
      </c>
      <c r="N91" s="19">
        <f>IFERROR(IF($M91="","",IF($M91="Gap","Critical resource gap",IF($M91="Feasible","No critical resource gap","Review inputs"))),"Review inputs")</f>
        <v/>
      </c>
    </row>
    <row r="92">
      <c r="A92" s="15" t="n"/>
      <c r="B92" s="16" t="n"/>
      <c r="C92" s="17" t="n"/>
      <c r="D92" s="19">
        <f>IFERROR(IF(AND($A92="",$B92="",$C92=""),"",IF(OR($A92="",$B92="",$C92=""),"Complete all inputs",IF(AND(ISNUMBER($A92),ISNUMBER($C92),$C92&gt;=0),IF(COUNTIFS($A$5:$A$104,$A92,$B$5:$B$104,$B92)=1,"Ready","Duplicate period-resource"),"Check date or numeric input"))),"Check date or numeric input")</f>
        <v/>
      </c>
      <c r="G92" s="20">
        <f>IFERROR(IF($A92="","",$A92),"")</f>
        <v/>
      </c>
      <c r="H92" s="19">
        <f>IFERROR(IF($B92="","",$B92),"")</f>
        <v/>
      </c>
      <c r="I92" s="18">
        <f>IFERROR(IF($D92="Ready",$C92,""),"")</f>
        <v/>
      </c>
      <c r="J92" s="19">
        <f>IFERROR(IF($D92="","",IF($D92&lt;&gt;"Ready","Check period calendar",IF(COUNTIFS('Demand &amp; Rates'!$A$5:$A$104,$A92,'Demand &amp; Rates'!$C$5:$C$104,$B92)=0,"No demand entered",IF(COUNTIFS('Demand &amp; Rates'!$A$5:$A$104,$A92,'Demand &amp; Rates'!$C$5:$C$104,$B92)=COUNTIFS('Demand &amp; Rates'!$A$5:$A$104,$A92,'Demand &amp; Rates'!$C$5:$C$104,$B92,'Demand &amp; Rates'!$G$5:$G$104,"Ready"),"Ready","Check family demand or rate")))),"Check family demand or rate")</f>
        <v/>
      </c>
      <c r="K92" s="18">
        <f>IFERROR(IF($J92&lt;&gt;"Ready","",SUMIFS('Demand &amp; Rates'!$F$5:$F$104,'Demand &amp; Rates'!$A$5:$A$104,$A92,'Demand &amp; Rates'!$C$5:$C$104,$B92,'Demand &amp; Rates'!$G$5:$G$104,"Ready")),"")</f>
        <v/>
      </c>
      <c r="L92" s="18">
        <f>IFERROR(IF(OR($I92="",$K92=""),"",IF($K92&gt;$I92,$K92-$I92,"")),"")</f>
        <v/>
      </c>
      <c r="M92" s="19">
        <f>IFERROR(IF($D92="","",IF(AND($D92="Ready",$J92="Ready"),IF($K92&lt;=$I92,"Feasible","Gap"),"Check Inputs")),"Check Inputs")</f>
        <v/>
      </c>
      <c r="N92" s="19">
        <f>IFERROR(IF($M92="","",IF($M92="Gap","Critical resource gap",IF($M92="Feasible","No critical resource gap","Review inputs"))),"Review inputs")</f>
        <v/>
      </c>
    </row>
    <row r="93">
      <c r="A93" s="15" t="n"/>
      <c r="B93" s="16" t="n"/>
      <c r="C93" s="17" t="n"/>
      <c r="D93" s="19">
        <f>IFERROR(IF(AND($A93="",$B93="",$C93=""),"",IF(OR($A93="",$B93="",$C93=""),"Complete all inputs",IF(AND(ISNUMBER($A93),ISNUMBER($C93),$C93&gt;=0),IF(COUNTIFS($A$5:$A$104,$A93,$B$5:$B$104,$B93)=1,"Ready","Duplicate period-resource"),"Check date or numeric input"))),"Check date or numeric input")</f>
        <v/>
      </c>
      <c r="G93" s="20">
        <f>IFERROR(IF($A93="","",$A93),"")</f>
        <v/>
      </c>
      <c r="H93" s="19">
        <f>IFERROR(IF($B93="","",$B93),"")</f>
        <v/>
      </c>
      <c r="I93" s="18">
        <f>IFERROR(IF($D93="Ready",$C93,""),"")</f>
        <v/>
      </c>
      <c r="J93" s="19">
        <f>IFERROR(IF($D93="","",IF($D93&lt;&gt;"Ready","Check period calendar",IF(COUNTIFS('Demand &amp; Rates'!$A$5:$A$104,$A93,'Demand &amp; Rates'!$C$5:$C$104,$B93)=0,"No demand entered",IF(COUNTIFS('Demand &amp; Rates'!$A$5:$A$104,$A93,'Demand &amp; Rates'!$C$5:$C$104,$B93)=COUNTIFS('Demand &amp; Rates'!$A$5:$A$104,$A93,'Demand &amp; Rates'!$C$5:$C$104,$B93,'Demand &amp; Rates'!$G$5:$G$104,"Ready"),"Ready","Check family demand or rate")))),"Check family demand or rate")</f>
        <v/>
      </c>
      <c r="K93" s="18">
        <f>IFERROR(IF($J93&lt;&gt;"Ready","",SUMIFS('Demand &amp; Rates'!$F$5:$F$104,'Demand &amp; Rates'!$A$5:$A$104,$A93,'Demand &amp; Rates'!$C$5:$C$104,$B93,'Demand &amp; Rates'!$G$5:$G$104,"Ready")),"")</f>
        <v/>
      </c>
      <c r="L93" s="18">
        <f>IFERROR(IF(OR($I93="",$K93=""),"",IF($K93&gt;$I93,$K93-$I93,"")),"")</f>
        <v/>
      </c>
      <c r="M93" s="19">
        <f>IFERROR(IF($D93="","",IF(AND($D93="Ready",$J93="Ready"),IF($K93&lt;=$I93,"Feasible","Gap"),"Check Inputs")),"Check Inputs")</f>
        <v/>
      </c>
      <c r="N93" s="19">
        <f>IFERROR(IF($M93="","",IF($M93="Gap","Critical resource gap",IF($M93="Feasible","No critical resource gap","Review inputs"))),"Review inputs")</f>
        <v/>
      </c>
    </row>
    <row r="94">
      <c r="A94" s="15" t="n"/>
      <c r="B94" s="16" t="n"/>
      <c r="C94" s="17" t="n"/>
      <c r="D94" s="19">
        <f>IFERROR(IF(AND($A94="",$B94="",$C94=""),"",IF(OR($A94="",$B94="",$C94=""),"Complete all inputs",IF(AND(ISNUMBER($A94),ISNUMBER($C94),$C94&gt;=0),IF(COUNTIFS($A$5:$A$104,$A94,$B$5:$B$104,$B94)=1,"Ready","Duplicate period-resource"),"Check date or numeric input"))),"Check date or numeric input")</f>
        <v/>
      </c>
      <c r="G94" s="20">
        <f>IFERROR(IF($A94="","",$A94),"")</f>
        <v/>
      </c>
      <c r="H94" s="19">
        <f>IFERROR(IF($B94="","",$B94),"")</f>
        <v/>
      </c>
      <c r="I94" s="18">
        <f>IFERROR(IF($D94="Ready",$C94,""),"")</f>
        <v/>
      </c>
      <c r="J94" s="19">
        <f>IFERROR(IF($D94="","",IF($D94&lt;&gt;"Ready","Check period calendar",IF(COUNTIFS('Demand &amp; Rates'!$A$5:$A$104,$A94,'Demand &amp; Rates'!$C$5:$C$104,$B94)=0,"No demand entered",IF(COUNTIFS('Demand &amp; Rates'!$A$5:$A$104,$A94,'Demand &amp; Rates'!$C$5:$C$104,$B94)=COUNTIFS('Demand &amp; Rates'!$A$5:$A$104,$A94,'Demand &amp; Rates'!$C$5:$C$104,$B94,'Demand &amp; Rates'!$G$5:$G$104,"Ready"),"Ready","Check family demand or rate")))),"Check family demand or rate")</f>
        <v/>
      </c>
      <c r="K94" s="18">
        <f>IFERROR(IF($J94&lt;&gt;"Ready","",SUMIFS('Demand &amp; Rates'!$F$5:$F$104,'Demand &amp; Rates'!$A$5:$A$104,$A94,'Demand &amp; Rates'!$C$5:$C$104,$B94,'Demand &amp; Rates'!$G$5:$G$104,"Ready")),"")</f>
        <v/>
      </c>
      <c r="L94" s="18">
        <f>IFERROR(IF(OR($I94="",$K94=""),"",IF($K94&gt;$I94,$K94-$I94,"")),"")</f>
        <v/>
      </c>
      <c r="M94" s="19">
        <f>IFERROR(IF($D94="","",IF(AND($D94="Ready",$J94="Ready"),IF($K94&lt;=$I94,"Feasible","Gap"),"Check Inputs")),"Check Inputs")</f>
        <v/>
      </c>
      <c r="N94" s="19">
        <f>IFERROR(IF($M94="","",IF($M94="Gap","Critical resource gap",IF($M94="Feasible","No critical resource gap","Review inputs"))),"Review inputs")</f>
        <v/>
      </c>
    </row>
    <row r="95">
      <c r="A95" s="15" t="n"/>
      <c r="B95" s="16" t="n"/>
      <c r="C95" s="17" t="n"/>
      <c r="D95" s="19">
        <f>IFERROR(IF(AND($A95="",$B95="",$C95=""),"",IF(OR($A95="",$B95="",$C95=""),"Complete all inputs",IF(AND(ISNUMBER($A95),ISNUMBER($C95),$C95&gt;=0),IF(COUNTIFS($A$5:$A$104,$A95,$B$5:$B$104,$B95)=1,"Ready","Duplicate period-resource"),"Check date or numeric input"))),"Check date or numeric input")</f>
        <v/>
      </c>
      <c r="G95" s="20">
        <f>IFERROR(IF($A95="","",$A95),"")</f>
        <v/>
      </c>
      <c r="H95" s="19">
        <f>IFERROR(IF($B95="","",$B95),"")</f>
        <v/>
      </c>
      <c r="I95" s="18">
        <f>IFERROR(IF($D95="Ready",$C95,""),"")</f>
        <v/>
      </c>
      <c r="J95" s="19">
        <f>IFERROR(IF($D95="","",IF($D95&lt;&gt;"Ready","Check period calendar",IF(COUNTIFS('Demand &amp; Rates'!$A$5:$A$104,$A95,'Demand &amp; Rates'!$C$5:$C$104,$B95)=0,"No demand entered",IF(COUNTIFS('Demand &amp; Rates'!$A$5:$A$104,$A95,'Demand &amp; Rates'!$C$5:$C$104,$B95)=COUNTIFS('Demand &amp; Rates'!$A$5:$A$104,$A95,'Demand &amp; Rates'!$C$5:$C$104,$B95,'Demand &amp; Rates'!$G$5:$G$104,"Ready"),"Ready","Check family demand or rate")))),"Check family demand or rate")</f>
        <v/>
      </c>
      <c r="K95" s="18">
        <f>IFERROR(IF($J95&lt;&gt;"Ready","",SUMIFS('Demand &amp; Rates'!$F$5:$F$104,'Demand &amp; Rates'!$A$5:$A$104,$A95,'Demand &amp; Rates'!$C$5:$C$104,$B95,'Demand &amp; Rates'!$G$5:$G$104,"Ready")),"")</f>
        <v/>
      </c>
      <c r="L95" s="18">
        <f>IFERROR(IF(OR($I95="",$K95=""),"",IF($K95&gt;$I95,$K95-$I95,"")),"")</f>
        <v/>
      </c>
      <c r="M95" s="19">
        <f>IFERROR(IF($D95="","",IF(AND($D95="Ready",$J95="Ready"),IF($K95&lt;=$I95,"Feasible","Gap"),"Check Inputs")),"Check Inputs")</f>
        <v/>
      </c>
      <c r="N95" s="19">
        <f>IFERROR(IF($M95="","",IF($M95="Gap","Critical resource gap",IF($M95="Feasible","No critical resource gap","Review inputs"))),"Review inputs")</f>
        <v/>
      </c>
    </row>
    <row r="96">
      <c r="A96" s="15" t="n"/>
      <c r="B96" s="16" t="n"/>
      <c r="C96" s="17" t="n"/>
      <c r="D96" s="19">
        <f>IFERROR(IF(AND($A96="",$B96="",$C96=""),"",IF(OR($A96="",$B96="",$C96=""),"Complete all inputs",IF(AND(ISNUMBER($A96),ISNUMBER($C96),$C96&gt;=0),IF(COUNTIFS($A$5:$A$104,$A96,$B$5:$B$104,$B96)=1,"Ready","Duplicate period-resource"),"Check date or numeric input"))),"Check date or numeric input")</f>
        <v/>
      </c>
      <c r="G96" s="20">
        <f>IFERROR(IF($A96="","",$A96),"")</f>
        <v/>
      </c>
      <c r="H96" s="19">
        <f>IFERROR(IF($B96="","",$B96),"")</f>
        <v/>
      </c>
      <c r="I96" s="18">
        <f>IFERROR(IF($D96="Ready",$C96,""),"")</f>
        <v/>
      </c>
      <c r="J96" s="19">
        <f>IFERROR(IF($D96="","",IF($D96&lt;&gt;"Ready","Check period calendar",IF(COUNTIFS('Demand &amp; Rates'!$A$5:$A$104,$A96,'Demand &amp; Rates'!$C$5:$C$104,$B96)=0,"No demand entered",IF(COUNTIFS('Demand &amp; Rates'!$A$5:$A$104,$A96,'Demand &amp; Rates'!$C$5:$C$104,$B96)=COUNTIFS('Demand &amp; Rates'!$A$5:$A$104,$A96,'Demand &amp; Rates'!$C$5:$C$104,$B96,'Demand &amp; Rates'!$G$5:$G$104,"Ready"),"Ready","Check family demand or rate")))),"Check family demand or rate")</f>
        <v/>
      </c>
      <c r="K96" s="18">
        <f>IFERROR(IF($J96&lt;&gt;"Ready","",SUMIFS('Demand &amp; Rates'!$F$5:$F$104,'Demand &amp; Rates'!$A$5:$A$104,$A96,'Demand &amp; Rates'!$C$5:$C$104,$B96,'Demand &amp; Rates'!$G$5:$G$104,"Ready")),"")</f>
        <v/>
      </c>
      <c r="L96" s="18">
        <f>IFERROR(IF(OR($I96="",$K96=""),"",IF($K96&gt;$I96,$K96-$I96,"")),"")</f>
        <v/>
      </c>
      <c r="M96" s="19">
        <f>IFERROR(IF($D96="","",IF(AND($D96="Ready",$J96="Ready"),IF($K96&lt;=$I96,"Feasible","Gap"),"Check Inputs")),"Check Inputs")</f>
        <v/>
      </c>
      <c r="N96" s="19">
        <f>IFERROR(IF($M96="","",IF($M96="Gap","Critical resource gap",IF($M96="Feasible","No critical resource gap","Review inputs"))),"Review inputs")</f>
        <v/>
      </c>
    </row>
    <row r="97">
      <c r="A97" s="15" t="n"/>
      <c r="B97" s="16" t="n"/>
      <c r="C97" s="17" t="n"/>
      <c r="D97" s="19">
        <f>IFERROR(IF(AND($A97="",$B97="",$C97=""),"",IF(OR($A97="",$B97="",$C97=""),"Complete all inputs",IF(AND(ISNUMBER($A97),ISNUMBER($C97),$C97&gt;=0),IF(COUNTIFS($A$5:$A$104,$A97,$B$5:$B$104,$B97)=1,"Ready","Duplicate period-resource"),"Check date or numeric input"))),"Check date or numeric input")</f>
        <v/>
      </c>
      <c r="G97" s="20">
        <f>IFERROR(IF($A97="","",$A97),"")</f>
        <v/>
      </c>
      <c r="H97" s="19">
        <f>IFERROR(IF($B97="","",$B97),"")</f>
        <v/>
      </c>
      <c r="I97" s="18">
        <f>IFERROR(IF($D97="Ready",$C97,""),"")</f>
        <v/>
      </c>
      <c r="J97" s="19">
        <f>IFERROR(IF($D97="","",IF($D97&lt;&gt;"Ready","Check period calendar",IF(COUNTIFS('Demand &amp; Rates'!$A$5:$A$104,$A97,'Demand &amp; Rates'!$C$5:$C$104,$B97)=0,"No demand entered",IF(COUNTIFS('Demand &amp; Rates'!$A$5:$A$104,$A97,'Demand &amp; Rates'!$C$5:$C$104,$B97)=COUNTIFS('Demand &amp; Rates'!$A$5:$A$104,$A97,'Demand &amp; Rates'!$C$5:$C$104,$B97,'Demand &amp; Rates'!$G$5:$G$104,"Ready"),"Ready","Check family demand or rate")))),"Check family demand or rate")</f>
        <v/>
      </c>
      <c r="K97" s="18">
        <f>IFERROR(IF($J97&lt;&gt;"Ready","",SUMIFS('Demand &amp; Rates'!$F$5:$F$104,'Demand &amp; Rates'!$A$5:$A$104,$A97,'Demand &amp; Rates'!$C$5:$C$104,$B97,'Demand &amp; Rates'!$G$5:$G$104,"Ready")),"")</f>
        <v/>
      </c>
      <c r="L97" s="18">
        <f>IFERROR(IF(OR($I97="",$K97=""),"",IF($K97&gt;$I97,$K97-$I97,"")),"")</f>
        <v/>
      </c>
      <c r="M97" s="19">
        <f>IFERROR(IF($D97="","",IF(AND($D97="Ready",$J97="Ready"),IF($K97&lt;=$I97,"Feasible","Gap"),"Check Inputs")),"Check Inputs")</f>
        <v/>
      </c>
      <c r="N97" s="19">
        <f>IFERROR(IF($M97="","",IF($M97="Gap","Critical resource gap",IF($M97="Feasible","No critical resource gap","Review inputs"))),"Review inputs")</f>
        <v/>
      </c>
    </row>
    <row r="98">
      <c r="A98" s="15" t="n"/>
      <c r="B98" s="16" t="n"/>
      <c r="C98" s="17" t="n"/>
      <c r="D98" s="19">
        <f>IFERROR(IF(AND($A98="",$B98="",$C98=""),"",IF(OR($A98="",$B98="",$C98=""),"Complete all inputs",IF(AND(ISNUMBER($A98),ISNUMBER($C98),$C98&gt;=0),IF(COUNTIFS($A$5:$A$104,$A98,$B$5:$B$104,$B98)=1,"Ready","Duplicate period-resource"),"Check date or numeric input"))),"Check date or numeric input")</f>
        <v/>
      </c>
      <c r="G98" s="20">
        <f>IFERROR(IF($A98="","",$A98),"")</f>
        <v/>
      </c>
      <c r="H98" s="19">
        <f>IFERROR(IF($B98="","",$B98),"")</f>
        <v/>
      </c>
      <c r="I98" s="18">
        <f>IFERROR(IF($D98="Ready",$C98,""),"")</f>
        <v/>
      </c>
      <c r="J98" s="19">
        <f>IFERROR(IF($D98="","",IF($D98&lt;&gt;"Ready","Check period calendar",IF(COUNTIFS('Demand &amp; Rates'!$A$5:$A$104,$A98,'Demand &amp; Rates'!$C$5:$C$104,$B98)=0,"No demand entered",IF(COUNTIFS('Demand &amp; Rates'!$A$5:$A$104,$A98,'Demand &amp; Rates'!$C$5:$C$104,$B98)=COUNTIFS('Demand &amp; Rates'!$A$5:$A$104,$A98,'Demand &amp; Rates'!$C$5:$C$104,$B98,'Demand &amp; Rates'!$G$5:$G$104,"Ready"),"Ready","Check family demand or rate")))),"Check family demand or rate")</f>
        <v/>
      </c>
      <c r="K98" s="18">
        <f>IFERROR(IF($J98&lt;&gt;"Ready","",SUMIFS('Demand &amp; Rates'!$F$5:$F$104,'Demand &amp; Rates'!$A$5:$A$104,$A98,'Demand &amp; Rates'!$C$5:$C$104,$B98,'Demand &amp; Rates'!$G$5:$G$104,"Ready")),"")</f>
        <v/>
      </c>
      <c r="L98" s="18">
        <f>IFERROR(IF(OR($I98="",$K98=""),"",IF($K98&gt;$I98,$K98-$I98,"")),"")</f>
        <v/>
      </c>
      <c r="M98" s="19">
        <f>IFERROR(IF($D98="","",IF(AND($D98="Ready",$J98="Ready"),IF($K98&lt;=$I98,"Feasible","Gap"),"Check Inputs")),"Check Inputs")</f>
        <v/>
      </c>
      <c r="N98" s="19">
        <f>IFERROR(IF($M98="","",IF($M98="Gap","Critical resource gap",IF($M98="Feasible","No critical resource gap","Review inputs"))),"Review inputs")</f>
        <v/>
      </c>
    </row>
    <row r="99">
      <c r="A99" s="15" t="n"/>
      <c r="B99" s="16" t="n"/>
      <c r="C99" s="17" t="n"/>
      <c r="D99" s="19">
        <f>IFERROR(IF(AND($A99="",$B99="",$C99=""),"",IF(OR($A99="",$B99="",$C99=""),"Complete all inputs",IF(AND(ISNUMBER($A99),ISNUMBER($C99),$C99&gt;=0),IF(COUNTIFS($A$5:$A$104,$A99,$B$5:$B$104,$B99)=1,"Ready","Duplicate period-resource"),"Check date or numeric input"))),"Check date or numeric input")</f>
        <v/>
      </c>
      <c r="G99" s="20">
        <f>IFERROR(IF($A99="","",$A99),"")</f>
        <v/>
      </c>
      <c r="H99" s="19">
        <f>IFERROR(IF($B99="","",$B99),"")</f>
        <v/>
      </c>
      <c r="I99" s="18">
        <f>IFERROR(IF($D99="Ready",$C99,""),"")</f>
        <v/>
      </c>
      <c r="J99" s="19">
        <f>IFERROR(IF($D99="","",IF($D99&lt;&gt;"Ready","Check period calendar",IF(COUNTIFS('Demand &amp; Rates'!$A$5:$A$104,$A99,'Demand &amp; Rates'!$C$5:$C$104,$B99)=0,"No demand entered",IF(COUNTIFS('Demand &amp; Rates'!$A$5:$A$104,$A99,'Demand &amp; Rates'!$C$5:$C$104,$B99)=COUNTIFS('Demand &amp; Rates'!$A$5:$A$104,$A99,'Demand &amp; Rates'!$C$5:$C$104,$B99,'Demand &amp; Rates'!$G$5:$G$104,"Ready"),"Ready","Check family demand or rate")))),"Check family demand or rate")</f>
        <v/>
      </c>
      <c r="K99" s="18">
        <f>IFERROR(IF($J99&lt;&gt;"Ready","",SUMIFS('Demand &amp; Rates'!$F$5:$F$104,'Demand &amp; Rates'!$A$5:$A$104,$A99,'Demand &amp; Rates'!$C$5:$C$104,$B99,'Demand &amp; Rates'!$G$5:$G$104,"Ready")),"")</f>
        <v/>
      </c>
      <c r="L99" s="18">
        <f>IFERROR(IF(OR($I99="",$K99=""),"",IF($K99&gt;$I99,$K99-$I99,"")),"")</f>
        <v/>
      </c>
      <c r="M99" s="19">
        <f>IFERROR(IF($D99="","",IF(AND($D99="Ready",$J99="Ready"),IF($K99&lt;=$I99,"Feasible","Gap"),"Check Inputs")),"Check Inputs")</f>
        <v/>
      </c>
      <c r="N99" s="19">
        <f>IFERROR(IF($M99="","",IF($M99="Gap","Critical resource gap",IF($M99="Feasible","No critical resource gap","Review inputs"))),"Review inputs")</f>
        <v/>
      </c>
    </row>
    <row r="100">
      <c r="A100" s="15" t="n"/>
      <c r="B100" s="16" t="n"/>
      <c r="C100" s="17" t="n"/>
      <c r="D100" s="19">
        <f>IFERROR(IF(AND($A100="",$B100="",$C100=""),"",IF(OR($A100="",$B100="",$C100=""),"Complete all inputs",IF(AND(ISNUMBER($A100),ISNUMBER($C100),$C100&gt;=0),IF(COUNTIFS($A$5:$A$104,$A100,$B$5:$B$104,$B100)=1,"Ready","Duplicate period-resource"),"Check date or numeric input"))),"Check date or numeric input")</f>
        <v/>
      </c>
      <c r="G100" s="20">
        <f>IFERROR(IF($A100="","",$A100),"")</f>
        <v/>
      </c>
      <c r="H100" s="19">
        <f>IFERROR(IF($B100="","",$B100),"")</f>
        <v/>
      </c>
      <c r="I100" s="18">
        <f>IFERROR(IF($D100="Ready",$C100,""),"")</f>
        <v/>
      </c>
      <c r="J100" s="19">
        <f>IFERROR(IF($D100="","",IF($D100&lt;&gt;"Ready","Check period calendar",IF(COUNTIFS('Demand &amp; Rates'!$A$5:$A$104,$A100,'Demand &amp; Rates'!$C$5:$C$104,$B100)=0,"No demand entered",IF(COUNTIFS('Demand &amp; Rates'!$A$5:$A$104,$A100,'Demand &amp; Rates'!$C$5:$C$104,$B100)=COUNTIFS('Demand &amp; Rates'!$A$5:$A$104,$A100,'Demand &amp; Rates'!$C$5:$C$104,$B100,'Demand &amp; Rates'!$G$5:$G$104,"Ready"),"Ready","Check family demand or rate")))),"Check family demand or rate")</f>
        <v/>
      </c>
      <c r="K100" s="18">
        <f>IFERROR(IF($J100&lt;&gt;"Ready","",SUMIFS('Demand &amp; Rates'!$F$5:$F$104,'Demand &amp; Rates'!$A$5:$A$104,$A100,'Demand &amp; Rates'!$C$5:$C$104,$B100,'Demand &amp; Rates'!$G$5:$G$104,"Ready")),"")</f>
        <v/>
      </c>
      <c r="L100" s="18">
        <f>IFERROR(IF(OR($I100="",$K100=""),"",IF($K100&gt;$I100,$K100-$I100,"")),"")</f>
        <v/>
      </c>
      <c r="M100" s="19">
        <f>IFERROR(IF($D100="","",IF(AND($D100="Ready",$J100="Ready"),IF($K100&lt;=$I100,"Feasible","Gap"),"Check Inputs")),"Check Inputs")</f>
        <v/>
      </c>
      <c r="N100" s="19">
        <f>IFERROR(IF($M100="","",IF($M100="Gap","Critical resource gap",IF($M100="Feasible","No critical resource gap","Review inputs"))),"Review inputs")</f>
        <v/>
      </c>
    </row>
    <row r="101">
      <c r="A101" s="15" t="n"/>
      <c r="B101" s="16" t="n"/>
      <c r="C101" s="17" t="n"/>
      <c r="D101" s="19">
        <f>IFERROR(IF(AND($A101="",$B101="",$C101=""),"",IF(OR($A101="",$B101="",$C101=""),"Complete all inputs",IF(AND(ISNUMBER($A101),ISNUMBER($C101),$C101&gt;=0),IF(COUNTIFS($A$5:$A$104,$A101,$B$5:$B$104,$B101)=1,"Ready","Duplicate period-resource"),"Check date or numeric input"))),"Check date or numeric input")</f>
        <v/>
      </c>
      <c r="G101" s="20">
        <f>IFERROR(IF($A101="","",$A101),"")</f>
        <v/>
      </c>
      <c r="H101" s="19">
        <f>IFERROR(IF($B101="","",$B101),"")</f>
        <v/>
      </c>
      <c r="I101" s="18">
        <f>IFERROR(IF($D101="Ready",$C101,""),"")</f>
        <v/>
      </c>
      <c r="J101" s="19">
        <f>IFERROR(IF($D101="","",IF($D101&lt;&gt;"Ready","Check period calendar",IF(COUNTIFS('Demand &amp; Rates'!$A$5:$A$104,$A101,'Demand &amp; Rates'!$C$5:$C$104,$B101)=0,"No demand entered",IF(COUNTIFS('Demand &amp; Rates'!$A$5:$A$104,$A101,'Demand &amp; Rates'!$C$5:$C$104,$B101)=COUNTIFS('Demand &amp; Rates'!$A$5:$A$104,$A101,'Demand &amp; Rates'!$C$5:$C$104,$B101,'Demand &amp; Rates'!$G$5:$G$104,"Ready"),"Ready","Check family demand or rate")))),"Check family demand or rate")</f>
        <v/>
      </c>
      <c r="K101" s="18">
        <f>IFERROR(IF($J101&lt;&gt;"Ready","",SUMIFS('Demand &amp; Rates'!$F$5:$F$104,'Demand &amp; Rates'!$A$5:$A$104,$A101,'Demand &amp; Rates'!$C$5:$C$104,$B101,'Demand &amp; Rates'!$G$5:$G$104,"Ready")),"")</f>
        <v/>
      </c>
      <c r="L101" s="18">
        <f>IFERROR(IF(OR($I101="",$K101=""),"",IF($K101&gt;$I101,$K101-$I101,"")),"")</f>
        <v/>
      </c>
      <c r="M101" s="19">
        <f>IFERROR(IF($D101="","",IF(AND($D101="Ready",$J101="Ready"),IF($K101&lt;=$I101,"Feasible","Gap"),"Check Inputs")),"Check Inputs")</f>
        <v/>
      </c>
      <c r="N101" s="19">
        <f>IFERROR(IF($M101="","",IF($M101="Gap","Critical resource gap",IF($M101="Feasible","No critical resource gap","Review inputs"))),"Review inputs")</f>
        <v/>
      </c>
    </row>
    <row r="102">
      <c r="A102" s="15" t="n"/>
      <c r="B102" s="16" t="n"/>
      <c r="C102" s="17" t="n"/>
      <c r="D102" s="19">
        <f>IFERROR(IF(AND($A102="",$B102="",$C102=""),"",IF(OR($A102="",$B102="",$C102=""),"Complete all inputs",IF(AND(ISNUMBER($A102),ISNUMBER($C102),$C102&gt;=0),IF(COUNTIFS($A$5:$A$104,$A102,$B$5:$B$104,$B102)=1,"Ready","Duplicate period-resource"),"Check date or numeric input"))),"Check date or numeric input")</f>
        <v/>
      </c>
      <c r="G102" s="20">
        <f>IFERROR(IF($A102="","",$A102),"")</f>
        <v/>
      </c>
      <c r="H102" s="19">
        <f>IFERROR(IF($B102="","",$B102),"")</f>
        <v/>
      </c>
      <c r="I102" s="18">
        <f>IFERROR(IF($D102="Ready",$C102,""),"")</f>
        <v/>
      </c>
      <c r="J102" s="19">
        <f>IFERROR(IF($D102="","",IF($D102&lt;&gt;"Ready","Check period calendar",IF(COUNTIFS('Demand &amp; Rates'!$A$5:$A$104,$A102,'Demand &amp; Rates'!$C$5:$C$104,$B102)=0,"No demand entered",IF(COUNTIFS('Demand &amp; Rates'!$A$5:$A$104,$A102,'Demand &amp; Rates'!$C$5:$C$104,$B102)=COUNTIFS('Demand &amp; Rates'!$A$5:$A$104,$A102,'Demand &amp; Rates'!$C$5:$C$104,$B102,'Demand &amp; Rates'!$G$5:$G$104,"Ready"),"Ready","Check family demand or rate")))),"Check family demand or rate")</f>
        <v/>
      </c>
      <c r="K102" s="18">
        <f>IFERROR(IF($J102&lt;&gt;"Ready","",SUMIFS('Demand &amp; Rates'!$F$5:$F$104,'Demand &amp; Rates'!$A$5:$A$104,$A102,'Demand &amp; Rates'!$C$5:$C$104,$B102,'Demand &amp; Rates'!$G$5:$G$104,"Ready")),"")</f>
        <v/>
      </c>
      <c r="L102" s="18">
        <f>IFERROR(IF(OR($I102="",$K102=""),"",IF($K102&gt;$I102,$K102-$I102,"")),"")</f>
        <v/>
      </c>
      <c r="M102" s="19">
        <f>IFERROR(IF($D102="","",IF(AND($D102="Ready",$J102="Ready"),IF($K102&lt;=$I102,"Feasible","Gap"),"Check Inputs")),"Check Inputs")</f>
        <v/>
      </c>
      <c r="N102" s="19">
        <f>IFERROR(IF($M102="","",IF($M102="Gap","Critical resource gap",IF($M102="Feasible","No critical resource gap","Review inputs"))),"Review inputs")</f>
        <v/>
      </c>
    </row>
    <row r="103">
      <c r="A103" s="15" t="n"/>
      <c r="B103" s="16" t="n"/>
      <c r="C103" s="17" t="n"/>
      <c r="D103" s="19">
        <f>IFERROR(IF(AND($A103="",$B103="",$C103=""),"",IF(OR($A103="",$B103="",$C103=""),"Complete all inputs",IF(AND(ISNUMBER($A103),ISNUMBER($C103),$C103&gt;=0),IF(COUNTIFS($A$5:$A$104,$A103,$B$5:$B$104,$B103)=1,"Ready","Duplicate period-resource"),"Check date or numeric input"))),"Check date or numeric input")</f>
        <v/>
      </c>
      <c r="G103" s="20">
        <f>IFERROR(IF($A103="","",$A103),"")</f>
        <v/>
      </c>
      <c r="H103" s="19">
        <f>IFERROR(IF($B103="","",$B103),"")</f>
        <v/>
      </c>
      <c r="I103" s="18">
        <f>IFERROR(IF($D103="Ready",$C103,""),"")</f>
        <v/>
      </c>
      <c r="J103" s="19">
        <f>IFERROR(IF($D103="","",IF($D103&lt;&gt;"Ready","Check period calendar",IF(COUNTIFS('Demand &amp; Rates'!$A$5:$A$104,$A103,'Demand &amp; Rates'!$C$5:$C$104,$B103)=0,"No demand entered",IF(COUNTIFS('Demand &amp; Rates'!$A$5:$A$104,$A103,'Demand &amp; Rates'!$C$5:$C$104,$B103)=COUNTIFS('Demand &amp; Rates'!$A$5:$A$104,$A103,'Demand &amp; Rates'!$C$5:$C$104,$B103,'Demand &amp; Rates'!$G$5:$G$104,"Ready"),"Ready","Check family demand or rate")))),"Check family demand or rate")</f>
        <v/>
      </c>
      <c r="K103" s="18">
        <f>IFERROR(IF($J103&lt;&gt;"Ready","",SUMIFS('Demand &amp; Rates'!$F$5:$F$104,'Demand &amp; Rates'!$A$5:$A$104,$A103,'Demand &amp; Rates'!$C$5:$C$104,$B103,'Demand &amp; Rates'!$G$5:$G$104,"Ready")),"")</f>
        <v/>
      </c>
      <c r="L103" s="18">
        <f>IFERROR(IF(OR($I103="",$K103=""),"",IF($K103&gt;$I103,$K103-$I103,"")),"")</f>
        <v/>
      </c>
      <c r="M103" s="19">
        <f>IFERROR(IF($D103="","",IF(AND($D103="Ready",$J103="Ready"),IF($K103&lt;=$I103,"Feasible","Gap"),"Check Inputs")),"Check Inputs")</f>
        <v/>
      </c>
      <c r="N103" s="19">
        <f>IFERROR(IF($M103="","",IF($M103="Gap","Critical resource gap",IF($M103="Feasible","No critical resource gap","Review inputs"))),"Review inputs")</f>
        <v/>
      </c>
    </row>
    <row r="104">
      <c r="A104" s="15" t="n"/>
      <c r="B104" s="16" t="n"/>
      <c r="C104" s="17" t="n"/>
      <c r="D104" s="19">
        <f>IFERROR(IF(AND($A104="",$B104="",$C104=""),"",IF(OR($A104="",$B104="",$C104=""),"Complete all inputs",IF(AND(ISNUMBER($A104),ISNUMBER($C104),$C104&gt;=0),IF(COUNTIFS($A$5:$A$104,$A104,$B$5:$B$104,$B104)=1,"Ready","Duplicate period-resource"),"Check date or numeric input"))),"Check date or numeric input")</f>
        <v/>
      </c>
      <c r="G104" s="20">
        <f>IFERROR(IF($A104="","",$A104),"")</f>
        <v/>
      </c>
      <c r="H104" s="19">
        <f>IFERROR(IF($B104="","",$B104),"")</f>
        <v/>
      </c>
      <c r="I104" s="18">
        <f>IFERROR(IF($D104="Ready",$C104,""),"")</f>
        <v/>
      </c>
      <c r="J104" s="19">
        <f>IFERROR(IF($D104="","",IF($D104&lt;&gt;"Ready","Check period calendar",IF(COUNTIFS('Demand &amp; Rates'!$A$5:$A$104,$A104,'Demand &amp; Rates'!$C$5:$C$104,$B104)=0,"No demand entered",IF(COUNTIFS('Demand &amp; Rates'!$A$5:$A$104,$A104,'Demand &amp; Rates'!$C$5:$C$104,$B104)=COUNTIFS('Demand &amp; Rates'!$A$5:$A$104,$A104,'Demand &amp; Rates'!$C$5:$C$104,$B104,'Demand &amp; Rates'!$G$5:$G$104,"Ready"),"Ready","Check family demand or rate")))),"Check family demand or rate")</f>
        <v/>
      </c>
      <c r="K104" s="18">
        <f>IFERROR(IF($J104&lt;&gt;"Ready","",SUMIFS('Demand &amp; Rates'!$F$5:$F$104,'Demand &amp; Rates'!$A$5:$A$104,$A104,'Demand &amp; Rates'!$C$5:$C$104,$B104,'Demand &amp; Rates'!$G$5:$G$104,"Ready")),"")</f>
        <v/>
      </c>
      <c r="L104" s="18">
        <f>IFERROR(IF(OR($I104="",$K104=""),"",IF($K104&gt;$I104,$K104-$I104,"")),"")</f>
        <v/>
      </c>
      <c r="M104" s="19">
        <f>IFERROR(IF($D104="","",IF(AND($D104="Ready",$J104="Ready"),IF($K104&lt;=$I104,"Feasible","Gap"),"Check Inputs")),"Check Inputs")</f>
        <v/>
      </c>
      <c r="N104" s="19">
        <f>IFERROR(IF($M104="","",IF($M104="Gap","Critical resource gap",IF($M104="Feasible","No critical resource gap","Review inputs"))),"Review inputs")</f>
        <v/>
      </c>
    </row>
    <row r="106" ht="42" customHeight="1">
      <c r="A106" s="21" t="inlineStr">
        <is>
          <t>A gap equals total required critical hours minus available critical hours only when required hours exceed available hours.</t>
        </is>
      </c>
      <c r="B106" s="22" t="n"/>
      <c r="C106" s="22" t="n"/>
      <c r="D106" s="22" t="n"/>
      <c r="E106" s="22" t="n"/>
      <c r="F106" s="22" t="n"/>
      <c r="G106" s="21" t="inlineStr">
        <is>
          <t>Duplicate period-resource calendar rows are not treated as valid capacity records.</t>
        </is>
      </c>
      <c r="H106" s="22" t="n"/>
      <c r="I106" s="22" t="n"/>
      <c r="J106" s="22" t="n"/>
      <c r="K106" s="22" t="n"/>
      <c r="L106" s="22" t="n"/>
      <c r="M106" s="22" t="n"/>
      <c r="N106" s="22" t="n"/>
    </row>
  </sheetData>
  <autoFilter ref="A4:N104"/>
  <mergeCells count="1">
    <mergeCell ref="A1:N1"/>
  </mergeCells>
  <conditionalFormatting sqref="D5:D104">
    <cfRule type="expression" priority="1" dxfId="0">
      <formula>$D5="Ready"</formula>
    </cfRule>
    <cfRule type="expression" priority="2" dxfId="2">
      <formula>$D5="Complete all inputs"</formula>
    </cfRule>
    <cfRule type="expression" priority="3" dxfId="2">
      <formula>$D5="Duplicate period-resource"</formula>
    </cfRule>
    <cfRule type="expression" priority="4" dxfId="2">
      <formula>$D5="Check date or numeric input"</formula>
    </cfRule>
  </conditionalFormatting>
  <conditionalFormatting sqref="J5:J104">
    <cfRule type="expression" priority="5" dxfId="0">
      <formula>$J5="Ready"</formula>
    </cfRule>
    <cfRule type="expression" priority="6" dxfId="2">
      <formula>$J5="No demand entered"</formula>
    </cfRule>
    <cfRule type="expression" priority="7" dxfId="2">
      <formula>$J5="Check period calendar"</formula>
    </cfRule>
    <cfRule type="expression" priority="8" dxfId="2">
      <formula>$J5="Check family demand or rate"</formula>
    </cfRule>
  </conditionalFormatting>
  <conditionalFormatting sqref="M5:M104">
    <cfRule type="expression" priority="9" dxfId="0">
      <formula>$M5="Feasible"</formula>
    </cfRule>
    <cfRule type="expression" priority="10" dxfId="1">
      <formula>$M5="Gap"</formula>
    </cfRule>
    <cfRule type="expression" priority="11" dxfId="2">
      <formula>$M5="Check Inputs"</formula>
    </cfRule>
  </conditionalFormatting>
  <conditionalFormatting sqref="L5:L104">
    <cfRule type="expression" priority="12" dxfId="1">
      <formula>$L5&gt;0</formula>
    </cfRule>
  </conditionalFormatting>
  <conditionalFormatting sqref="N5:N104">
    <cfRule type="expression" priority="13" dxfId="1">
      <formula>$N5="Critical resource gap"</formula>
    </cfRule>
    <cfRule type="expression" priority="14" dxfId="0">
      <formula>$N5="No critical resource gap"</formula>
    </cfRule>
    <cfRule type="expression" priority="15" dxfId="2">
      <formula>$N5="Review inputs"</formula>
    </cfRule>
  </conditionalFormatting>
  <dataValidations count="3">
    <dataValidation sqref="A5:A104" showErrorMessage="1" showInputMessage="1" allowBlank="1" errorTitle="Input needed" error="Enter a valid Excel date that identifies the planning period." promptTitle="Period" prompt="Enter a valid Excel date that identifies the planning period." type="custom" errorStyle="stop">
      <formula1>=OR(A5="",ISNUMBER(A5))</formula1>
    </dataValidation>
    <dataValidation sqref="B5:B104" showErrorMessage="1" showInputMessage="1" allowBlank="1" errorTitle="Input needed" error="Enter a critical resource description." promptTitle="Critical Resource" prompt="Enter a critical resource description." type="custom" errorStyle="stop">
      <formula1>=OR(B5="",ISTEXT(B5))</formula1>
    </dataValidation>
    <dataValidation sqref="C5:C104" showErrorMessage="1" showInputMessage="1" allowBlank="1" errorTitle="Input needed" error="Enter available critical hours as a number that is zero or greater." promptTitle="Available Critical Hours" prompt="Enter available critical hours as a number that is zero or greater." type="custom" errorStyle="stop">
      <formula1>=OR(C5="",AND(ISNUMBER(C5),C5&gt;=0))</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B14"/>
  <sheetViews>
    <sheetView showGridLines="0" workbookViewId="0">
      <pane ySplit="2" topLeftCell="A3" activePane="bottomLeft" state="frozen"/>
      <selection pane="bottomLeft" activeCell="A1" sqref="A1"/>
    </sheetView>
  </sheetViews>
  <sheetFormatPr baseColWidth="8" defaultRowHeight="15"/>
  <cols>
    <col width="31" customWidth="1" min="1" max="1"/>
    <col width="112" customWidth="1" min="2" max="2"/>
  </cols>
  <sheetData>
    <row r="1" ht="28" customHeight="1">
      <c r="A1" s="1" t="inlineStr">
        <is>
          <t>Rough-Cut Capacity Plan Instructions</t>
        </is>
      </c>
      <c r="B1" s="26" t="n"/>
    </row>
    <row r="3" ht="54" customHeight="1">
      <c r="A3" s="23" t="inlineStr">
        <is>
          <t>Purpose</t>
        </is>
      </c>
      <c r="B3" s="24" t="inlineStr">
        <is>
          <t>Use this workbook to plan critical resources before production release. The workflow uses family-level demand, critical-resource rates, and period calendars to calculate family demand converted to critical hours, apply an early overload screen, and produce a family-level feasibility view plus critical-resource gaps.</t>
        </is>
      </c>
    </row>
    <row r="4" ht="54" customHeight="1">
      <c r="A4" s="23" t="inlineStr">
        <is>
          <t>Step 1 — Enter period calendars</t>
        </is>
      </c>
      <c r="B4" s="24" t="inlineStr">
        <is>
          <t>On Calendar &amp; Resource Gaps, enter one row for each planning period and critical resource. Enter available critical hours in hours. Use a consistent period date for all matching demand and calendar records.</t>
        </is>
      </c>
    </row>
    <row r="5" ht="54" customHeight="1">
      <c r="A5" s="23" t="inlineStr">
        <is>
          <t>Step 2 — Enter family demand and rates</t>
        </is>
      </c>
      <c r="B5" s="24" t="inlineStr">
        <is>
          <t>On Demand &amp; Rates, enter one row for each product family, period, and critical resource. Enter family-level demand in units and enter the matching critical-resource rate in hours per unit.</t>
        </is>
      </c>
    </row>
    <row r="6" ht="54" customHeight="1">
      <c r="A6" s="23" t="inlineStr">
        <is>
          <t>Step 3 — Review input statuses</t>
        </is>
      </c>
      <c r="B6" s="24" t="inlineStr">
        <is>
          <t>Resolve any status that says Complete all inputs, Check numeric input, No period calendar, Duplicate period calendar, Duplicate period-resource, Check period calendar, No demand entered, or Check family demand or rate.</t>
        </is>
      </c>
    </row>
    <row r="7" ht="54" customHeight="1">
      <c r="A7" s="23" t="inlineStr">
        <is>
          <t>Step 4 — Review the early overload screen</t>
        </is>
      </c>
      <c r="B7" s="24" t="inlineStr">
        <is>
          <t>A Feasible result means total required critical hours for the displayed period and critical resource do not exceed available critical hours. A Gap result means required critical hours exceed available critical hours.</t>
        </is>
      </c>
    </row>
    <row r="8" ht="54" customHeight="1">
      <c r="A8" s="23" t="inlineStr">
        <is>
          <t>Critical-resource gaps</t>
        </is>
      </c>
      <c r="B8" s="24" t="inlineStr">
        <is>
          <t>Review the resource-level output on Calendar &amp; Resource Gaps. Critical-Resource Gap shows only positive gap hours. Blank gap cells mean there is no calculated positive gap for that ready row.</t>
        </is>
      </c>
    </row>
    <row r="9" ht="54" customHeight="1">
      <c r="A9" s="23" t="inlineStr">
        <is>
          <t>Family-level feasibility view</t>
        </is>
      </c>
      <c r="B9" s="24" t="inlineStr">
        <is>
          <t>Demand &amp; Rates shows each family row with its own required critical hours plus the associated critical-resource total, available hours, gap, and early overload screen. Resource totals can repeat across families using the same period and critical resource.</t>
        </is>
      </c>
    </row>
    <row r="10" ht="54" customHeight="1">
      <c r="A10" s="23" t="inlineStr">
        <is>
          <t>Unit convention</t>
        </is>
      </c>
      <c r="B10" s="24" t="inlineStr">
        <is>
          <t>Enter demand and rate values using a consistent unit basis within each row. The workbook does not convert units. Critical-resource capacity and calculated load are shown in hours.</t>
        </is>
      </c>
    </row>
    <row r="11" ht="54" customHeight="1">
      <c r="A11" s="23" t="inlineStr">
        <is>
          <t>Sample values</t>
        </is>
      </c>
      <c r="B11" s="24" t="inlineStr">
        <is>
          <t>Rows 5 through 12 contain illustrative sample values. Replace or clear all sample values before using the workbook for an actual planning cycle.</t>
        </is>
      </c>
    </row>
    <row r="12" ht="54" customHeight="1">
      <c r="A12" s="23" t="inlineStr">
        <is>
          <t>Prepared rows</t>
        </is>
      </c>
      <c r="B12" s="24" t="inlineStr">
        <is>
          <t>Rows 5 through 104 are prepared for operational entry on both input sheets. Copy formulas, validations, and formatting only if the workbook is later expanded beyond the prepared range.</t>
        </is>
      </c>
    </row>
    <row r="13" ht="54" customHeight="1">
      <c r="A13" s="23" t="inlineStr">
        <is>
          <t>Boundary</t>
        </is>
      </c>
      <c r="B13" s="24" t="inlineStr">
        <is>
          <t>This workbook is limited to rough-cut planning of critical resources before production release. It does not replace detailed production-capacity planning or provide detailed production-resource load planning.</t>
        </is>
      </c>
    </row>
    <row r="14" ht="54" customHeight="1">
      <c r="A14" s="23" t="inlineStr">
        <is>
          <t>Operational-aid notice</t>
        </is>
      </c>
      <c r="B14" s="24" t="inlineStr">
        <is>
          <t>This workbook is an operational aid only. It is not an ERP, MRP, MES, connected machine system, official record, certification, or proof of regulatory, safety, quality, tax, legal, or engineering compliance.</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2026-09-06T15:32:26Z</dcterms:created>
  <dcterms:modified xmlns:dcterms="http://purl.org/dc/terms/" xmlns:xsi="http://www.w3.org/2001/XMLSchema-instance" xsi:type="dcterms:W3CDTF">2026-09-06T15:32:26Z</dcterms:modified>
</cp:coreProperties>
</file>